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defaultThemeVersion="124226"/>
  <mc:AlternateContent xmlns:mc="http://schemas.openxmlformats.org/markup-compatibility/2006">
    <mc:Choice Requires="x15">
      <x15ac:absPath xmlns:x15ac="http://schemas.microsoft.com/office/spreadsheetml/2010/11/ac" url="G:\Serve Wisconsin\Grant Competitions\2024-2025\Formula &amp; planning\2 - RFP &amp; Appendices &amp; Attachments - Planning\Appendices and Attachments\Attachments must be submitted if applicable\"/>
    </mc:Choice>
  </mc:AlternateContent>
  <xr:revisionPtr revIDLastSave="0" documentId="13_ncr:1_{D8C344C0-7F93-43A6-A7A8-6C8EB0A0AF26}" xr6:coauthVersionLast="47" xr6:coauthVersionMax="47" xr10:uidLastSave="{00000000-0000-0000-0000-000000000000}"/>
  <bookViews>
    <workbookView xWindow="-120" yWindow="-120" windowWidth="29040" windowHeight="15720" xr2:uid="{00000000-000D-0000-FFFF-FFFF00000000}"/>
  </bookViews>
  <sheets>
    <sheet name="Budget Template" sheetId="1" r:id="rId1"/>
    <sheet name="EXAMPLE" sheetId="6" r:id="rId2"/>
    <sheet name="Alternative Match Instructions" sheetId="5" state="hidden" r:id="rId3"/>
  </sheets>
  <definedNames>
    <definedName name="_xlnm.Print_Area" localSheetId="0">'Budget Template'!$A$1:$E$96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9" i="6" l="1"/>
  <c r="G42" i="6" s="1"/>
  <c r="F39" i="6"/>
  <c r="G13" i="6"/>
  <c r="F13" i="6"/>
  <c r="G8" i="6"/>
  <c r="F8" i="6"/>
  <c r="F9" i="6" s="1"/>
  <c r="F19" i="6"/>
  <c r="E39" i="6"/>
  <c r="E42" i="6" s="1"/>
  <c r="E20" i="6"/>
  <c r="F20" i="6" s="1"/>
  <c r="E14" i="6"/>
  <c r="E62" i="6"/>
  <c r="F62" i="6" s="1"/>
  <c r="F65" i="6" s="1"/>
  <c r="E19" i="6"/>
  <c r="B96" i="1"/>
  <c r="E8" i="6"/>
  <c r="E30" i="6"/>
  <c r="F30" i="6"/>
  <c r="G30" i="6"/>
  <c r="E34" i="6"/>
  <c r="E35" i="6" s="1"/>
  <c r="F35" i="6"/>
  <c r="G35" i="6"/>
  <c r="E49" i="6"/>
  <c r="F49" i="6"/>
  <c r="G49" i="6"/>
  <c r="E58" i="6"/>
  <c r="F58" i="6"/>
  <c r="G58" i="6"/>
  <c r="G65" i="6"/>
  <c r="E100" i="6"/>
  <c r="F100" i="6"/>
  <c r="G100" i="6"/>
  <c r="C25" i="1"/>
  <c r="D25" i="1"/>
  <c r="E49" i="1"/>
  <c r="C50" i="1"/>
  <c r="D50" i="1"/>
  <c r="E67" i="1"/>
  <c r="C68" i="1"/>
  <c r="D68" i="1"/>
  <c r="E70" i="1"/>
  <c r="C71" i="1"/>
  <c r="D71" i="1"/>
  <c r="E13" i="6" l="1"/>
  <c r="E15" i="6" s="1"/>
  <c r="F21" i="6"/>
  <c r="F15" i="6"/>
  <c r="F42" i="6"/>
  <c r="E65" i="6"/>
  <c r="E9" i="6"/>
  <c r="G15" i="6"/>
  <c r="G21" i="6"/>
  <c r="E21" i="6"/>
  <c r="E25" i="1"/>
  <c r="E50" i="1"/>
  <c r="E68" i="1"/>
  <c r="D72" i="1"/>
  <c r="E71" i="1"/>
  <c r="C72" i="1"/>
  <c r="G9" i="6" l="1"/>
  <c r="E111" i="6" s="1"/>
  <c r="F68" i="6"/>
  <c r="F78" i="6" s="1"/>
  <c r="F84" i="6" s="1"/>
  <c r="E68" i="6"/>
  <c r="E78" i="6" s="1"/>
  <c r="G84" i="6" s="1"/>
  <c r="G86" i="6" s="1"/>
  <c r="C22" i="1"/>
  <c r="G68" i="6" l="1"/>
  <c r="G78" i="6" s="1"/>
  <c r="G103" i="6" s="1"/>
  <c r="F85" i="6"/>
  <c r="F86" i="6" s="1"/>
  <c r="F103" i="6" s="1"/>
  <c r="E84" i="6"/>
  <c r="E19" i="1"/>
  <c r="E20" i="1"/>
  <c r="E85" i="6" l="1"/>
  <c r="E86" i="6" s="1"/>
  <c r="E112" i="6"/>
  <c r="E113" i="6" s="1"/>
  <c r="E79" i="1"/>
  <c r="C9" i="1"/>
  <c r="E103" i="6" l="1"/>
  <c r="F106" i="6" s="1"/>
  <c r="D60" i="1"/>
  <c r="C60" i="1"/>
  <c r="D53" i="1"/>
  <c r="C53" i="1"/>
  <c r="D47" i="1"/>
  <c r="C47" i="1"/>
  <c r="D42" i="1"/>
  <c r="C42" i="1"/>
  <c r="D37" i="1"/>
  <c r="C37" i="1"/>
  <c r="D30" i="1"/>
  <c r="C30" i="1"/>
  <c r="D22" i="1"/>
  <c r="D15" i="1"/>
  <c r="C15" i="1"/>
  <c r="G106" i="6" l="1"/>
  <c r="E106" i="6" s="1"/>
  <c r="D9" i="1"/>
  <c r="D61" i="1" s="1"/>
  <c r="E55" i="1"/>
  <c r="E56" i="1"/>
  <c r="E57" i="1"/>
  <c r="E58" i="1"/>
  <c r="E59" i="1"/>
  <c r="E52" i="1"/>
  <c r="E53" i="1"/>
  <c r="E47" i="1"/>
  <c r="E46" i="1"/>
  <c r="E45" i="1"/>
  <c r="E41" i="1"/>
  <c r="E42" i="1"/>
  <c r="E37" i="1"/>
  <c r="E39" i="1"/>
  <c r="E40" i="1"/>
  <c r="E33" i="1"/>
  <c r="E34" i="1"/>
  <c r="E35" i="1"/>
  <c r="E36" i="1"/>
  <c r="E32" i="1"/>
  <c r="E27" i="1"/>
  <c r="E28" i="1"/>
  <c r="E29" i="1"/>
  <c r="E30" i="1"/>
  <c r="E18" i="1"/>
  <c r="E11" i="1"/>
  <c r="E12" i="1"/>
  <c r="E13" i="1"/>
  <c r="E7" i="1"/>
  <c r="E8" i="1"/>
  <c r="E21" i="1"/>
  <c r="E22" i="1"/>
  <c r="E14" i="1"/>
  <c r="E15" i="1"/>
  <c r="E6" i="1"/>
  <c r="E5" i="1"/>
  <c r="E78" i="1"/>
  <c r="E60" i="1"/>
  <c r="C61" i="1" l="1"/>
  <c r="E9" i="1"/>
  <c r="E72" i="1"/>
  <c r="C80" i="1" l="1"/>
  <c r="C84" i="1" s="1"/>
  <c r="E61" i="1"/>
  <c r="D80" i="1" s="1"/>
  <c r="D84" i="1" l="1"/>
  <c r="D62" i="1"/>
  <c r="C62" i="1"/>
  <c r="E80" i="1" l="1"/>
  <c r="E77" i="1"/>
  <c r="D81" i="1" l="1"/>
  <c r="C81" i="1"/>
  <c r="E84" i="1"/>
  <c r="D85" i="1" l="1"/>
  <c r="C85" i="1"/>
</calcChain>
</file>

<file path=xl/sharedStrings.xml><?xml version="1.0" encoding="utf-8"?>
<sst xmlns="http://schemas.openxmlformats.org/spreadsheetml/2006/main" count="334" uniqueCount="178">
  <si>
    <t>SECTION I. Program Operating Costs</t>
  </si>
  <si>
    <t>C. Travel</t>
  </si>
  <si>
    <t>f</t>
  </si>
  <si>
    <t>G. Training</t>
  </si>
  <si>
    <t>SECTION I. Subtotal</t>
  </si>
  <si>
    <t>A. Living Allowance</t>
  </si>
  <si>
    <t>B. Member Support Costs</t>
  </si>
  <si>
    <t>B. Member Support Subtotal:</t>
  </si>
  <si>
    <t>SECTION II Subtotal</t>
  </si>
  <si>
    <t>CNCS / Grantee Share:</t>
  </si>
  <si>
    <t>A. Corporation Fixed Percentage</t>
  </si>
  <si>
    <t>B. Federally Approved Indirect Cost Rate</t>
  </si>
  <si>
    <t>SECTION III Subotal</t>
  </si>
  <si>
    <t>SECTION II. Member Costs</t>
  </si>
  <si>
    <t>SECTION III. Administrative/Indirect Costs</t>
  </si>
  <si>
    <t>Calculation</t>
  </si>
  <si>
    <t>Personnel Expenses totals:</t>
  </si>
  <si>
    <t>Staff Travel totals:</t>
  </si>
  <si>
    <t>Member Travel totals:</t>
  </si>
  <si>
    <t>Personnel Fringe Benefits totals:</t>
  </si>
  <si>
    <t>Equipment totals:</t>
  </si>
  <si>
    <t>Supplies totals:</t>
  </si>
  <si>
    <t>Contractural And Consultant Services totals:</t>
  </si>
  <si>
    <t>Staff Training totals:</t>
  </si>
  <si>
    <t>Member Training totals:</t>
  </si>
  <si>
    <t>Evaluation totals:</t>
  </si>
  <si>
    <t>Other Progam Operating Cost totals:</t>
  </si>
  <si>
    <t>CNCS Share</t>
  </si>
  <si>
    <t>Grantee Share</t>
  </si>
  <si>
    <t>Total Amount</t>
  </si>
  <si>
    <t>A. Living Allowance Subtotal:</t>
  </si>
  <si>
    <t>SOURCE OF FUNDS</t>
  </si>
  <si>
    <t>Source</t>
  </si>
  <si>
    <t>Amount</t>
  </si>
  <si>
    <t>B.  Personnel Fringe Benefits</t>
  </si>
  <si>
    <t>F.  Contractual and Consultant Services</t>
  </si>
  <si>
    <t>H.  Evaluation</t>
  </si>
  <si>
    <t>I.  Other Program Operating Costs</t>
  </si>
  <si>
    <t>Section II.  Member Costs</t>
  </si>
  <si>
    <t>TOTAL SECTIONS I and II and III</t>
  </si>
  <si>
    <t>Source Type</t>
  </si>
  <si>
    <t>Match Classification</t>
  </si>
  <si>
    <t>Match Status</t>
  </si>
  <si>
    <t>Source of Funds</t>
  </si>
  <si>
    <t>OR</t>
  </si>
  <si>
    <t>Total Source of Funds:</t>
  </si>
  <si>
    <t>private</t>
  </si>
  <si>
    <t>cash</t>
  </si>
  <si>
    <t>Asub Grantee Organization</t>
  </si>
  <si>
    <t>in-kind</t>
  </si>
  <si>
    <t>Grantee Organization</t>
  </si>
  <si>
    <t>Type 
(cash or in-kind)</t>
  </si>
  <si>
    <t>Amount ($)</t>
  </si>
  <si>
    <t>Match Description</t>
  </si>
  <si>
    <t>Source(s) of Match (Grantee Share)</t>
  </si>
  <si>
    <t xml:space="preserve">Match Percentage:  </t>
  </si>
  <si>
    <t>Total Sections I + II + III:</t>
  </si>
  <si>
    <t>Totals</t>
  </si>
  <si>
    <t>Purpose/Description</t>
  </si>
  <si>
    <t>C.  De Minimus Rate of 10% of Modified Total Direct Costs</t>
  </si>
  <si>
    <t>Rate Claimed</t>
  </si>
  <si>
    <t>Rate</t>
  </si>
  <si>
    <t>Cost Type/Cost Basis</t>
  </si>
  <si>
    <t>Option B.  Federally Approved Indirect Cost Rate</t>
  </si>
  <si>
    <t>Option A.  Corporation Fixed Percentage Rate</t>
  </si>
  <si>
    <t>Subtotal Sections I + II:</t>
  </si>
  <si>
    <t>Subtotal Section II:</t>
  </si>
  <si>
    <t>B.  Member Support Costs - N/A</t>
  </si>
  <si>
    <t>A.  Living Allowance  - N/A</t>
  </si>
  <si>
    <t>Subtotal Section I:</t>
  </si>
  <si>
    <t>National Service Criminal History Checks</t>
  </si>
  <si>
    <t>Daily Rate</t>
  </si>
  <si>
    <t>G.2.  Member Training - N/A</t>
  </si>
  <si>
    <t>G.1.  Staff Training</t>
  </si>
  <si>
    <t>Professional Services for Planning Consultant to help provide training, capacity building, and planning support</t>
  </si>
  <si>
    <t>Office Supplies</t>
  </si>
  <si>
    <t>E.  Supplies (Items with unit costs of &lt; $5,000)</t>
  </si>
  <si>
    <t>D.  Equipment (Items with unit costs of $5,000+)</t>
  </si>
  <si>
    <t>C.2.  Member Travel - N/A</t>
  </si>
  <si>
    <t>Staff travel to potential host sites and meetings</t>
  </si>
  <si>
    <t>C.1.  Staff Travel</t>
  </si>
  <si>
    <t>Fringe Benefits for AmeriCorps Program Director = 35.65% (Health Insurance 25%, FICA 7.65%, Retirement 3%)</t>
  </si>
  <si>
    <t>AmeriCorps Program Director (to be hired)</t>
  </si>
  <si>
    <t>% Time</t>
  </si>
  <si>
    <t>Annual Salary</t>
  </si>
  <si>
    <t>Qty</t>
  </si>
  <si>
    <t>Position/Title/Description</t>
  </si>
  <si>
    <t>A.  Personnel Expenses</t>
  </si>
  <si>
    <t>Section I:  Program Operating Costs</t>
  </si>
  <si>
    <t>AmeriCorps State Program Planning Grant Budget Narrative EXAMPLE</t>
  </si>
  <si>
    <t>Grantees are required to meet an overall matching rate that increases over time. You have the flexibility to meet the overall match requirements in any of the three budget areas, as long as the minimum match of 24% for the first three years, and the increasing minimums in years thereafter, are maintained. See 45 CFR §§ 2521.35–2521.90 for the specific regulations.</t>
  </si>
  <si>
    <r>
      <t xml:space="preserve">Special Circumstances for an Alternative Match Schedule:  </t>
    </r>
    <r>
      <rPr>
        <sz val="10"/>
        <color theme="1"/>
        <rFont val="Arial"/>
        <family val="2"/>
      </rPr>
      <t>Under very rare circumstances, applicants may qualify to meet alternative matching requirements that increase over the years to 35% instead of 50% as specified in the regulations at §2521.60(b). To qualify, you must demonstrate that your program is either located in a rural county or in a severely economically distressed community as defined below.</t>
    </r>
  </si>
  <si>
    <r>
      <t xml:space="preserve">A. Rural County: </t>
    </r>
    <r>
      <rPr>
        <sz val="10"/>
        <color theme="1"/>
        <rFont val="Arial"/>
        <family val="2"/>
      </rPr>
      <t>In determining whether a program is rural, CNCS will consider the most recent Beale code rating published by the U.S. Department of Agriculture for the county in which the program is located. Any program located in a county with a Beale code of 4, 5, 6, 7, 8 or 9 is eligible to apply for the alternative match requirement. See Attachment H for the Table of Beale codes.</t>
    </r>
  </si>
  <si>
    <t>The county-level per capita income is less than or equal to 75 percent of the national average for all counties using the most recent census data or Bureau of Economic Analysis data;</t>
  </si>
  <si>
    <t>The county-level poverty rate is equal to or greater than 125 percent of the national average for all counties using the most recent census data; and</t>
  </si>
  <si>
    <t xml:space="preserve">The county-level unemployment is above the national average for all counties for the previous 12 months using the most recently available Bureau of Labor Statistics data. </t>
  </si>
  <si>
    <r>
      <t>·</t>
    </r>
    <r>
      <rPr>
        <sz val="7"/>
        <color theme="1"/>
        <rFont val="Times New Roman"/>
        <family val="1"/>
      </rPr>
      <t xml:space="preserve">         </t>
    </r>
    <r>
      <rPr>
        <sz val="10"/>
        <color theme="1"/>
        <rFont val="Arial"/>
        <family val="2"/>
      </rPr>
      <t xml:space="preserve">The areas served by the program lack basic infrastructure such as water or electricity. </t>
    </r>
  </si>
  <si>
    <r>
      <t>C. Program Location</t>
    </r>
    <r>
      <rPr>
        <sz val="10"/>
        <color theme="1"/>
        <rFont val="Arial"/>
        <family val="2"/>
      </rPr>
      <t>: Except when approved otherwise, CNCS will determine the location of your program based on the legal applicant’s address. If you believe that the legal applicant’s address is not the appropriate way to consider the location of your program, you must provide relevant facts about your program location in your request. CNCS will, in its sole discretion, determine whether some other address is more appropriate for determining a program’s location.</t>
    </r>
  </si>
  <si>
    <r>
      <t xml:space="preserve">If your program is located in one of these areas, see the instructions below for applying for this alternative match schedule. You must submit your request to the alternative schedule per the information contained in the </t>
    </r>
    <r>
      <rPr>
        <i/>
        <sz val="10"/>
        <color theme="1"/>
        <rFont val="Arial"/>
        <family val="2"/>
      </rPr>
      <t>RFP</t>
    </r>
    <r>
      <rPr>
        <sz val="10"/>
        <color theme="1"/>
        <rFont val="Arial"/>
        <family val="2"/>
      </rPr>
      <t>. CNCS will review your request and notify you within 30 days if you qualify for the alternative schedule and provide instructions for entering your budget into eGrants under the Alternative Match Schedule.</t>
    </r>
  </si>
  <si>
    <t>If approved for the alternative schedules, programs will base their budget in the upcoming application on the approved alternative match. The alternative match requirement will be in effect for whatever portion of the three-year project period remains or if applying as a new grantee, for the upcoming three-year grant cycle.</t>
  </si>
  <si>
    <r>
      <t xml:space="preserve">D. Instructions for the Alternative Match Schedule: </t>
    </r>
    <r>
      <rPr>
        <sz val="10"/>
        <color theme="1"/>
        <rFont val="Arial"/>
        <family val="2"/>
      </rPr>
      <t xml:space="preserve">Programs operating in one state must send their requests to the Wisconsin National and Community Service Board (i.e., Serve Wisconsin) for review and approval. The Commission will then forward the approved request to CNCS for consideration. </t>
    </r>
  </si>
  <si>
    <t>Submit your request via e-mail to servewisconsin@wisconsin.gov by the application due date of November 3, 2017 at 4:30 PM CT.</t>
  </si>
  <si>
    <r>
      <t>B. Severely Economically Distressed County:</t>
    </r>
    <r>
      <rPr>
        <sz val="10"/>
        <color theme="1"/>
        <rFont val="Arial"/>
        <family val="2"/>
      </rPr>
      <t>  In determining whether a program is located in a severely economically distressed county, CNCS will consider the following list of county-level characteristics. See below for a list of website addresses where this publicly available information can be found.</t>
    </r>
  </si>
  <si>
    <t>Rural Community</t>
  </si>
  <si>
    <r>
      <t>Beale codes</t>
    </r>
    <r>
      <rPr>
        <sz val="10"/>
        <color theme="1"/>
        <rFont val="Arial"/>
        <family val="2"/>
      </rPr>
      <t xml:space="preserve"> are published by the U.S. Department of Agriculture and are used to classify counties as being more urban or more rural. Counties are designated on a scale from one to nine according to the following descriptions:</t>
    </r>
  </si>
  <si>
    <t>2003 Beale Codes</t>
  </si>
  <si>
    <t>Code#</t>
  </si>
  <si>
    <t>Metropolitan Type</t>
  </si>
  <si>
    <t>Description</t>
  </si>
  <si>
    <t>Metropolitan</t>
  </si>
  <si>
    <t>Counties in metro areas of 1 million population  or more</t>
  </si>
  <si>
    <t>Counties in metro areas of 250,000 to 1 million</t>
  </si>
  <si>
    <t>Counties in metro areas of fewer than 250,000</t>
  </si>
  <si>
    <t>Non-metro</t>
  </si>
  <si>
    <t xml:space="preserve">Urban population of 20,000 or more, adjacent to a metropolitan area </t>
  </si>
  <si>
    <t>Urban population of 20,000 or more, not adjacent to a metropolitan area</t>
  </si>
  <si>
    <t>Urban population of 2,500 to 19,999, adjacent to a metropolitan area</t>
  </si>
  <si>
    <t xml:space="preserve">Urban population of 2,500 to 19,999, not adjacent to a metropolitan area </t>
  </si>
  <si>
    <t>Completely rural or less than 2,500 urban population, adjacent to a metropolitan area</t>
  </si>
  <si>
    <t>Completely rural or less than 2,500 urban population, not adjacent to a metropolitan area</t>
  </si>
  <si>
    <t>Any program located in a county with a Beale code of 4, 5, 6, 7, 8, or 9 is eligible to apply for the alternative match.</t>
  </si>
  <si>
    <t>Severely Economically Distressed Community</t>
  </si>
  <si>
    <t>The following table provides the website addresses where the publicly available information on county-level economic data including per capita income, poverty rate, and unemployment levels can be found.</t>
  </si>
  <si>
    <t>WEBSITE address</t>
  </si>
  <si>
    <r>
      <t>EXPLANATION</t>
    </r>
    <r>
      <rPr>
        <sz val="10"/>
        <color theme="1"/>
        <rFont val="Arial"/>
        <family val="2"/>
      </rPr>
      <t> </t>
    </r>
  </si>
  <si>
    <t xml:space="preserve">www.econdata.net  </t>
  </si>
  <si>
    <r>
      <t>Econdata.Net</t>
    </r>
    <r>
      <rPr>
        <sz val="10"/>
        <color theme="1"/>
        <rFont val="Arial"/>
        <family val="2"/>
      </rPr>
      <t>: This site Links to a variety of social and economic data by states, counties and metro areas.</t>
    </r>
  </si>
  <si>
    <t xml:space="preserve">http://www.bea.gov/regional/ </t>
  </si>
  <si>
    <r>
      <t>Bureau of Economic Analysis’ Regional Economic Information System (REIS):</t>
    </r>
    <r>
      <rPr>
        <sz val="10"/>
        <color theme="1"/>
        <rFont val="Arial"/>
        <family val="2"/>
      </rPr>
      <t xml:space="preserve"> Provides data on per capita income by county for all states except Puerto Rico.</t>
    </r>
  </si>
  <si>
    <t xml:space="preserve">www.census.gov/hhes/www/saipe/index.html </t>
  </si>
  <si>
    <r>
      <t>Census Bureau’s Small Area Poverty Estimates</t>
    </r>
    <r>
      <rPr>
        <sz val="10"/>
        <color theme="1"/>
        <rFont val="Arial"/>
        <family val="2"/>
      </rPr>
      <t>: Provides data on poverty and population estimates by county for all states except PR. </t>
    </r>
  </si>
  <si>
    <t xml:space="preserve">www.census.gov/main/www/cen2000.html </t>
  </si>
  <si>
    <r>
      <t>Census Bureau’s American Fact-finder</t>
    </r>
    <r>
      <rPr>
        <sz val="10"/>
        <color theme="1"/>
        <rFont val="Arial"/>
        <family val="2"/>
      </rPr>
      <t>: Provides all 1990 and 2000 census data including estimates on poverty, per capita income and unemployment by counties, states, and metro areas including Puerto Rico.</t>
    </r>
  </si>
  <si>
    <t xml:space="preserve">www.bls.gov </t>
  </si>
  <si>
    <r>
      <t xml:space="preserve">Bureau of Labor Statistics’ Local Area Unemployment Statistics (LAUS): </t>
    </r>
    <r>
      <rPr>
        <sz val="10"/>
        <color theme="1"/>
        <rFont val="Arial"/>
        <family val="2"/>
      </rPr>
      <t>Provides data on annual and monthly employment and unemployment by counties for all states including Puerto Rico. </t>
    </r>
  </si>
  <si>
    <t xml:space="preserve">http://www.ers.usda.gov/Data/RuralUrbanContinuumCodes/ </t>
  </si>
  <si>
    <r>
      <t xml:space="preserve">US Department of Agriculture’s Rural-Urban Continuum Codes (Beale codes): </t>
    </r>
    <r>
      <rPr>
        <sz val="10"/>
        <color theme="1"/>
        <rFont val="Arial"/>
        <family val="2"/>
      </rPr>
      <t>Provides urban rural code for all counties in US.</t>
    </r>
    <r>
      <rPr>
        <b/>
        <sz val="10"/>
        <color theme="1"/>
        <rFont val="Arial"/>
        <family val="2"/>
      </rPr>
      <t xml:space="preserve"> </t>
    </r>
  </si>
  <si>
    <r>
      <t xml:space="preserve">Census Bureau’s Small Area Poverty Estimates: </t>
    </r>
    <r>
      <rPr>
        <sz val="10"/>
        <color theme="1"/>
        <rFont val="Arial"/>
        <family val="2"/>
      </rPr>
      <t>Provides data on poverty and population estimates by county for all states except Puerto Rico.</t>
    </r>
    <r>
      <rPr>
        <b/>
        <sz val="10"/>
        <color theme="1"/>
        <rFont val="Arial"/>
        <family val="2"/>
      </rPr>
      <t> </t>
    </r>
  </si>
  <si>
    <r>
      <t xml:space="preserve">Census Bureau’s American Fact-finder: </t>
    </r>
    <r>
      <rPr>
        <sz val="10"/>
        <color theme="1"/>
        <rFont val="Arial"/>
        <family val="2"/>
      </rPr>
      <t>Provides all 1990 and 2000 census data including estimates on poverty, per capita income and unemployment by counties, states, and metro areas including Puerto Rico.</t>
    </r>
  </si>
  <si>
    <t xml:space="preserve">www.bls.gov/lau/home.htm  </t>
  </si>
  <si>
    <r>
      <t xml:space="preserve">Bureau of Labor Statistics’ Local Area Unemployment Statistics (LAUS): </t>
    </r>
    <r>
      <rPr>
        <sz val="10"/>
        <color theme="1"/>
        <rFont val="Arial"/>
        <family val="2"/>
      </rPr>
      <t>Provides data on annual and monthly employment and unemployment by counties for all states including Puerto Rico.</t>
    </r>
    <r>
      <rPr>
        <b/>
        <sz val="10"/>
        <color theme="1"/>
        <rFont val="Arial"/>
        <family val="2"/>
      </rPr>
      <t> </t>
    </r>
  </si>
  <si>
    <r>
      <t xml:space="preserve">US Department of Agriculture’s Rural-Urban Continuum Codes (Beale codes): </t>
    </r>
    <r>
      <rPr>
        <sz val="10"/>
        <color theme="1"/>
        <rFont val="Arial"/>
        <family val="2"/>
      </rPr>
      <t xml:space="preserve">Provides urban rural code for all counties in US. </t>
    </r>
  </si>
  <si>
    <t>Alternative Match Instructions</t>
  </si>
  <si>
    <t>Beale Codes and County-Level Economic Data for Alternative Match Requests</t>
  </si>
  <si>
    <t>NA</t>
  </si>
  <si>
    <r>
      <t xml:space="preserve">Section III.  Administrative/Indirect Costs - use instructions in </t>
    </r>
    <r>
      <rPr>
        <b/>
        <i/>
        <sz val="11"/>
        <color theme="1"/>
        <rFont val="Calibri"/>
        <family val="2"/>
        <scheme val="minor"/>
      </rPr>
      <t>Appendix 1: Planning Grant Budget Instructions</t>
    </r>
    <r>
      <rPr>
        <b/>
        <sz val="11"/>
        <color theme="1"/>
        <rFont val="Calibri"/>
        <family val="2"/>
        <scheme val="minor"/>
      </rPr>
      <t xml:space="preserve"> to calculate the Administrative/Indirect cost.  If using a Federally-Approved indirect cost rate, you must include your agreement with your Additional Documents.</t>
    </r>
  </si>
  <si>
    <t>Attachment A: Planning Grant Budget Worksheet</t>
  </si>
  <si>
    <r>
      <t xml:space="preserve">A. Personnel Expenses: </t>
    </r>
    <r>
      <rPr>
        <sz val="10"/>
        <rFont val="Cambria"/>
        <family val="1"/>
        <scheme val="major"/>
      </rPr>
      <t>Position/Title/Description</t>
    </r>
  </si>
  <si>
    <r>
      <t xml:space="preserve">Calculation: </t>
    </r>
    <r>
      <rPr>
        <sz val="10"/>
        <rFont val="Cambria"/>
        <family val="1"/>
        <scheme val="major"/>
      </rPr>
      <t>Qty/Annual Salary/%time</t>
    </r>
  </si>
  <si>
    <r>
      <t xml:space="preserve">B. Personnel Fringe Benefits: </t>
    </r>
    <r>
      <rPr>
        <sz val="12"/>
        <rFont val="Cambria"/>
        <family val="1"/>
        <scheme val="major"/>
      </rPr>
      <t>Purpose/Description</t>
    </r>
  </si>
  <si>
    <t>   Staff Travel: Purpose</t>
  </si>
  <si>
    <t>   Member Travel: Purpose</t>
  </si>
  <si>
    <r>
      <t xml:space="preserve">D. Equipment
</t>
    </r>
    <r>
      <rPr>
        <sz val="12"/>
        <rFont val="Cambria"/>
        <family val="1"/>
        <scheme val="major"/>
      </rPr>
      <t>Item/Purpose/Justification</t>
    </r>
  </si>
  <si>
    <r>
      <t>E. Supplies</t>
    </r>
    <r>
      <rPr>
        <sz val="12"/>
        <rFont val="Cambria"/>
        <family val="1"/>
        <scheme val="major"/>
      </rPr>
      <t>:  Purpose</t>
    </r>
  </si>
  <si>
    <r>
      <t>F. Contractural And Consultant Services</t>
    </r>
    <r>
      <rPr>
        <sz val="12"/>
        <rFont val="Cambria"/>
        <family val="1"/>
        <scheme val="major"/>
      </rPr>
      <t>:  Purpose</t>
    </r>
  </si>
  <si>
    <r>
      <t>  </t>
    </r>
    <r>
      <rPr>
        <sz val="12"/>
        <rFont val="Cambria"/>
        <family val="1"/>
        <scheme val="major"/>
      </rPr>
      <t xml:space="preserve"> Staff Training:  Purpose</t>
    </r>
  </si>
  <si>
    <t>   Member Training:  Purpose</t>
  </si>
  <si>
    <r>
      <t>H. Evaluation</t>
    </r>
    <r>
      <rPr>
        <sz val="12"/>
        <rFont val="Cambria"/>
        <family val="1"/>
        <scheme val="major"/>
      </rPr>
      <t>:  Purpose</t>
    </r>
  </si>
  <si>
    <r>
      <t xml:space="preserve">I. Other Program Operating Costs: </t>
    </r>
    <r>
      <rPr>
        <sz val="12"/>
        <rFont val="Cambria"/>
        <family val="1"/>
        <scheme val="major"/>
      </rPr>
      <t>Purpose</t>
    </r>
  </si>
  <si>
    <t>Total</t>
  </si>
  <si>
    <t>Source (name of grant, program income, etc.)</t>
  </si>
  <si>
    <r>
      <t xml:space="preserve">C. </t>
    </r>
    <r>
      <rPr>
        <b/>
        <i/>
        <sz val="11"/>
        <rFont val="Cambria"/>
        <family val="1"/>
        <scheme val="major"/>
      </rPr>
      <t>de minimis</t>
    </r>
    <r>
      <rPr>
        <b/>
        <sz val="11"/>
        <rFont val="Cambria"/>
        <family val="1"/>
        <scheme val="major"/>
      </rPr>
      <t xml:space="preserve"> Rate of 10% of Modified Total Direct Costs</t>
    </r>
  </si>
  <si>
    <t>Please use Appendix 3: Cost Reimbursement Budget Instructions to complete this worksheet.</t>
  </si>
  <si>
    <t>$37,500 x 35.65% = $13,369</t>
  </si>
  <si>
    <t>67 cents/mile x 400 miles per month x 12 months = $3,216</t>
  </si>
  <si>
    <t>Staff travel to Serve Wisconsin approved training: National Service Training</t>
  </si>
  <si>
    <t>$50/month (copy paper, pens, postage) x 12 months = $600</t>
  </si>
  <si>
    <t>$70/grant-funded staff x 3 staff = $210</t>
  </si>
  <si>
    <t>Corporation Fixed Amount</t>
  </si>
  <si>
    <t>Commission Fixed Amount</t>
  </si>
  <si>
    <t>1 staff x ($500 flight + $200 registration fee + hotel ($200/night x 3 nights) + meals ($50/day x 4 days) + ground transportation ($20/day x 4 days) + airport parking ($15/day x 4 days)) = $1,640</t>
  </si>
  <si>
    <t>30 days of planning consultation @ $650/day = $19,500</t>
  </si>
  <si>
    <t>administrative costs (secured)</t>
  </si>
  <si>
    <t>staff salaries and fringe (secured)</t>
  </si>
  <si>
    <t>cash contribution for other costs (proposed)</t>
  </si>
  <si>
    <r>
      <t>This is an EXAMPLE of a sample program budget for your information</t>
    </r>
    <r>
      <rPr>
        <sz val="11"/>
        <color rgb="FFFF0000"/>
        <rFont val="Calibri"/>
        <family val="2"/>
        <scheme val="minor"/>
      </rPr>
      <t>.</t>
    </r>
  </si>
  <si>
    <t>CNCS Share = CNCS Total Sections I ($61,361) + II ($0) x 5.26% x 60% = $1,937
Grantee Share:  Total Sections I ($76,035) + II ($0) x 10% = $7,603</t>
  </si>
  <si>
    <t>Serve Wisconsin share: CNCS Total Sections I ($61,361) + II ($0) x 5.26%  x 40% = $1,291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</si>
</sst>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General_)"/>
    <numFmt numFmtId="165" formatCode="_(&quot;$&quot;* #,##0_);_(&quot;$&quot;* \(#,##0\);_(&quot;$&quot;* &quot;-&quot;??_);_(@_)"/>
    <numFmt numFmtId="166" formatCode="&quot;$&quot;#,##0"/>
  </numFmts>
  <fonts count="53" x14ac:knownFonts="1">
    <font>
      <sz val="11"/>
      <color theme="1"/>
      <name val="Calibri"/>
      <family val="2"/>
      <scheme val="minor"/>
    </font>
    <font>
      <sz val="10"/>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sz val="7"/>
      <color theme="1"/>
      <name val="Times New Roman"/>
      <family val="1"/>
    </font>
    <font>
      <sz val="10"/>
      <color theme="1"/>
      <name val="Arial"/>
      <family val="2"/>
    </font>
    <font>
      <i/>
      <sz val="10"/>
      <color theme="1"/>
      <name val="Arial"/>
      <family val="2"/>
    </font>
    <font>
      <b/>
      <u/>
      <sz val="10"/>
      <color theme="1"/>
      <name val="Arial"/>
      <family val="2"/>
    </font>
    <font>
      <sz val="10"/>
      <color theme="1"/>
      <name val="Symbol"/>
      <family val="1"/>
      <charset val="2"/>
    </font>
    <font>
      <b/>
      <sz val="12"/>
      <color rgb="FFFF0000"/>
      <name val="Calibri"/>
      <family val="2"/>
      <scheme val="minor"/>
    </font>
    <font>
      <sz val="11"/>
      <name val="Calibri"/>
      <family val="2"/>
      <scheme val="minor"/>
    </font>
    <font>
      <u/>
      <sz val="11"/>
      <color theme="10"/>
      <name val="Calibri"/>
      <family val="2"/>
      <scheme val="minor"/>
    </font>
    <font>
      <b/>
      <i/>
      <sz val="11"/>
      <color theme="1"/>
      <name val="Calibri"/>
      <family val="2"/>
      <scheme val="minor"/>
    </font>
    <font>
      <sz val="11"/>
      <color theme="1"/>
      <name val="Cambria"/>
      <family val="1"/>
      <scheme val="major"/>
    </font>
    <font>
      <i/>
      <sz val="11"/>
      <name val="Cambria"/>
      <family val="1"/>
      <scheme val="major"/>
    </font>
    <font>
      <i/>
      <sz val="11"/>
      <color theme="1"/>
      <name val="Cambria"/>
      <family val="1"/>
      <scheme val="major"/>
    </font>
    <font>
      <b/>
      <sz val="14"/>
      <name val="Cambria"/>
      <family val="1"/>
      <scheme val="major"/>
    </font>
    <font>
      <b/>
      <sz val="10"/>
      <name val="Cambria"/>
      <family val="1"/>
      <scheme val="major"/>
    </font>
    <font>
      <sz val="10"/>
      <name val="Cambria"/>
      <family val="1"/>
      <scheme val="major"/>
    </font>
    <font>
      <b/>
      <sz val="10"/>
      <color theme="1"/>
      <name val="Cambria"/>
      <family val="1"/>
      <scheme val="major"/>
    </font>
    <font>
      <b/>
      <sz val="14"/>
      <color theme="1"/>
      <name val="Cambria"/>
      <family val="1"/>
      <scheme val="major"/>
    </font>
    <font>
      <sz val="11"/>
      <name val="Cambria"/>
      <family val="1"/>
      <scheme val="major"/>
    </font>
    <font>
      <b/>
      <sz val="12"/>
      <name val="Cambria"/>
      <family val="1"/>
      <scheme val="major"/>
    </font>
    <font>
      <sz val="12"/>
      <name val="Cambria"/>
      <family val="1"/>
      <scheme val="major"/>
    </font>
    <font>
      <b/>
      <sz val="11"/>
      <name val="Cambria"/>
      <family val="1"/>
      <scheme val="major"/>
    </font>
    <font>
      <sz val="12"/>
      <color theme="1"/>
      <name val="Cambria"/>
      <family val="1"/>
      <scheme val="major"/>
    </font>
    <font>
      <sz val="14"/>
      <color theme="1"/>
      <name val="Cambria"/>
      <family val="1"/>
      <scheme val="major"/>
    </font>
    <font>
      <b/>
      <sz val="14"/>
      <color theme="0" tint="-4.9989318521683403E-2"/>
      <name val="Cambria"/>
      <family val="1"/>
      <scheme val="major"/>
    </font>
    <font>
      <sz val="11"/>
      <color theme="0" tint="-4.9989318521683403E-2"/>
      <name val="Cambria"/>
      <family val="1"/>
      <scheme val="major"/>
    </font>
    <font>
      <b/>
      <i/>
      <sz val="11"/>
      <name val="Cambria"/>
      <family val="1"/>
      <scheme val="major"/>
    </font>
    <font>
      <sz val="14"/>
      <color theme="0" tint="-4.9989318521683403E-2"/>
      <name val="Cambria"/>
      <family val="1"/>
      <scheme val="major"/>
    </font>
  </fonts>
  <fills count="50">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rgb="FFFFCC00"/>
        <bgColor indexed="64"/>
      </patternFill>
    </fill>
    <fill>
      <patternFill patternType="solid">
        <fgColor theme="9" tint="0.59999389629810485"/>
        <bgColor indexed="64"/>
      </patternFill>
    </fill>
    <fill>
      <patternFill patternType="solid">
        <fgColor rgb="FF92D050"/>
        <bgColor indexed="64"/>
      </patternFill>
    </fill>
    <fill>
      <patternFill patternType="solid">
        <fgColor rgb="FFABE3FF"/>
        <bgColor indexed="64"/>
      </patternFill>
    </fill>
    <fill>
      <patternFill patternType="solid">
        <fgColor rgb="FFFFFF99"/>
        <bgColor indexed="64"/>
      </patternFill>
    </fill>
    <fill>
      <patternFill patternType="solid">
        <fgColor rgb="FFE0E0E0"/>
        <bgColor indexed="64"/>
      </patternFill>
    </fill>
    <fill>
      <patternFill patternType="solid">
        <fgColor rgb="FFC0C0C0"/>
        <bgColor indexed="64"/>
      </patternFill>
    </fill>
  </fills>
  <borders count="68">
    <border>
      <left/>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23"/>
      </right>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23"/>
      </right>
      <top style="medium">
        <color indexed="64"/>
      </top>
      <bottom style="thin">
        <color indexed="23"/>
      </bottom>
      <diagonal/>
    </border>
    <border>
      <left style="medium">
        <color indexed="64"/>
      </left>
      <right style="thin">
        <color indexed="64"/>
      </right>
      <top style="thin">
        <color indexed="64"/>
      </top>
      <bottom style="thin">
        <color indexed="64"/>
      </bottom>
      <diagonal/>
    </border>
    <border>
      <left/>
      <right style="thin">
        <color indexed="23"/>
      </right>
      <top style="thin">
        <color indexed="23"/>
      </top>
      <bottom style="medium">
        <color indexed="64"/>
      </bottom>
      <diagonal/>
    </border>
    <border>
      <left/>
      <right style="thin">
        <color indexed="23"/>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medium">
        <color indexed="64"/>
      </top>
      <bottom style="thin">
        <color indexed="23"/>
      </bottom>
      <diagonal/>
    </border>
    <border>
      <left style="thin">
        <color indexed="23"/>
      </left>
      <right/>
      <top style="thin">
        <color indexed="23"/>
      </top>
      <bottom style="medium">
        <color indexed="64"/>
      </bottom>
      <diagonal/>
    </border>
    <border>
      <left style="thin">
        <color indexed="23"/>
      </left>
      <right/>
      <top/>
      <bottom/>
      <diagonal/>
    </border>
    <border>
      <left style="thin">
        <color indexed="23"/>
      </left>
      <right/>
      <top/>
      <bottom style="thin">
        <color indexed="2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23"/>
      </right>
      <top style="thin">
        <color indexed="64"/>
      </top>
      <bottom style="medium">
        <color indexed="64"/>
      </bottom>
      <diagonal/>
    </border>
    <border>
      <left style="thin">
        <color indexed="23"/>
      </left>
      <right style="thin">
        <color indexed="64"/>
      </right>
      <top style="thin">
        <color indexed="64"/>
      </top>
      <bottom style="medium">
        <color indexed="64"/>
      </bottom>
      <diagonal/>
    </border>
    <border>
      <left/>
      <right/>
      <top/>
      <bottom style="thin">
        <color indexed="64"/>
      </bottom>
      <diagonal/>
    </border>
    <border>
      <left/>
      <right style="thin">
        <color indexed="23"/>
      </right>
      <top style="thin">
        <color indexed="23"/>
      </top>
      <bottom/>
      <diagonal/>
    </border>
    <border>
      <left style="thin">
        <color indexed="23"/>
      </left>
      <right style="thin">
        <color indexed="23"/>
      </right>
      <top style="thin">
        <color indexed="23"/>
      </top>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double">
        <color rgb="FF000000"/>
      </left>
      <right style="medium">
        <color rgb="FF000000"/>
      </right>
      <top style="double">
        <color rgb="FF000000"/>
      </top>
      <bottom style="medium">
        <color rgb="FF000000"/>
      </bottom>
      <diagonal/>
    </border>
    <border>
      <left/>
      <right style="double">
        <color rgb="FF000000"/>
      </right>
      <top style="double">
        <color rgb="FF000000"/>
      </top>
      <bottom style="medium">
        <color rgb="FF000000"/>
      </bottom>
      <diagonal/>
    </border>
    <border>
      <left style="double">
        <color rgb="FF000000"/>
      </left>
      <right style="medium">
        <color rgb="FF000000"/>
      </right>
      <top/>
      <bottom style="medium">
        <color rgb="FF000000"/>
      </bottom>
      <diagonal/>
    </border>
    <border>
      <left/>
      <right style="double">
        <color rgb="FF000000"/>
      </right>
      <top/>
      <bottom style="medium">
        <color rgb="FF000000"/>
      </bottom>
      <diagonal/>
    </border>
    <border>
      <left style="double">
        <color rgb="FF000000"/>
      </left>
      <right style="medium">
        <color rgb="FF000000"/>
      </right>
      <top/>
      <bottom style="double">
        <color rgb="FF000000"/>
      </bottom>
      <diagonal/>
    </border>
    <border>
      <left/>
      <right style="double">
        <color rgb="FF000000"/>
      </right>
      <top/>
      <bottom style="double">
        <color rgb="FF000000"/>
      </bottom>
      <diagonal/>
    </border>
    <border>
      <left style="double">
        <color rgb="FF000000"/>
      </left>
      <right style="medium">
        <color rgb="FF000000"/>
      </right>
      <top style="medium">
        <color rgb="FF000000"/>
      </top>
      <bottom/>
      <diagonal/>
    </border>
    <border>
      <left style="medium">
        <color rgb="FF000000"/>
      </left>
      <right style="double">
        <color rgb="FF000000"/>
      </right>
      <top style="medium">
        <color rgb="FF000000"/>
      </top>
      <bottom/>
      <diagonal/>
    </border>
    <border>
      <left style="medium">
        <color rgb="FF000000"/>
      </left>
      <right style="double">
        <color rgb="FF000000"/>
      </right>
      <top/>
      <bottom style="medium">
        <color rgb="FF000000"/>
      </bottom>
      <diagonal/>
    </border>
    <border>
      <left style="thin">
        <color indexed="64"/>
      </left>
      <right/>
      <top style="thin">
        <color indexed="64"/>
      </top>
      <bottom style="medium">
        <color indexed="64"/>
      </bottom>
      <diagonal/>
    </border>
    <border>
      <left style="thin">
        <color indexed="23"/>
      </left>
      <right style="thin">
        <color indexed="64"/>
      </right>
      <top style="medium">
        <color indexed="64"/>
      </top>
      <bottom/>
      <diagonal/>
    </border>
  </borders>
  <cellStyleXfs count="334">
    <xf numFmtId="0" fontId="0" fillId="0" borderId="0"/>
    <xf numFmtId="0" fontId="4" fillId="0" borderId="0" applyNumberFormat="0" applyFill="0" applyBorder="0" applyAlignment="0" applyProtection="0"/>
    <xf numFmtId="0" fontId="5" fillId="0" borderId="32" applyNumberFormat="0" applyFill="0" applyAlignment="0" applyProtection="0"/>
    <xf numFmtId="0" fontId="6" fillId="0" borderId="33" applyNumberFormat="0" applyFill="0" applyAlignment="0" applyProtection="0"/>
    <xf numFmtId="0" fontId="7" fillId="0" borderId="34" applyNumberFormat="0" applyFill="0" applyAlignment="0" applyProtection="0"/>
    <xf numFmtId="0" fontId="7" fillId="0" borderId="0" applyNumberFormat="0" applyFill="0" applyBorder="0" applyAlignment="0" applyProtection="0"/>
    <xf numFmtId="0" fontId="8" fillId="9" borderId="0" applyNumberFormat="0" applyBorder="0" applyAlignment="0" applyProtection="0"/>
    <xf numFmtId="0" fontId="9" fillId="10" borderId="0" applyNumberFormat="0" applyBorder="0" applyAlignment="0" applyProtection="0"/>
    <xf numFmtId="0" fontId="10" fillId="11" borderId="0" applyNumberFormat="0" applyBorder="0" applyAlignment="0" applyProtection="0"/>
    <xf numFmtId="0" fontId="11" fillId="12" borderId="35" applyNumberFormat="0" applyAlignment="0" applyProtection="0"/>
    <xf numFmtId="0" fontId="12" fillId="13" borderId="36" applyNumberFormat="0" applyAlignment="0" applyProtection="0"/>
    <xf numFmtId="0" fontId="13" fillId="13" borderId="35" applyNumberFormat="0" applyAlignment="0" applyProtection="0"/>
    <xf numFmtId="0" fontId="14" fillId="0" borderId="37" applyNumberFormat="0" applyFill="0" applyAlignment="0" applyProtection="0"/>
    <xf numFmtId="0" fontId="15" fillId="14" borderId="3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40" applyNumberFormat="0" applyFill="0" applyAlignment="0" applyProtection="0"/>
    <xf numFmtId="0" fontId="19"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19" fillId="27" borderId="0" applyNumberFormat="0" applyBorder="0" applyAlignment="0" applyProtection="0"/>
    <xf numFmtId="0" fontId="19" fillId="28"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19" fillId="39" borderId="0" applyNumberFormat="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21" fillId="0" borderId="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alignment vertical="top"/>
    </xf>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0" fontId="22" fillId="0" borderId="0" applyNumberFormat="0" applyFill="0" applyBorder="0" applyAlignment="0" applyProtection="0">
      <alignment vertical="top"/>
      <protection locked="0"/>
    </xf>
    <xf numFmtId="0" fontId="21" fillId="0" borderId="0">
      <alignment vertical="top"/>
    </xf>
    <xf numFmtId="0" fontId="21" fillId="0" borderId="0">
      <alignment vertical="top"/>
    </xf>
    <xf numFmtId="0" fontId="21" fillId="0" borderId="0">
      <alignment vertical="top"/>
    </xf>
    <xf numFmtId="0" fontId="20" fillId="0" borderId="0"/>
    <xf numFmtId="0" fontId="21" fillId="0" borderId="0">
      <alignment vertical="top"/>
    </xf>
    <xf numFmtId="0" fontId="20"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0" fillId="0" borderId="0"/>
    <xf numFmtId="0" fontId="21" fillId="0" borderId="0">
      <alignment vertical="top"/>
    </xf>
    <xf numFmtId="0" fontId="20" fillId="0" borderId="0"/>
    <xf numFmtId="0" fontId="23" fillId="0" borderId="0"/>
    <xf numFmtId="0" fontId="23" fillId="0" borderId="0"/>
    <xf numFmtId="0" fontId="20" fillId="0" borderId="0"/>
    <xf numFmtId="0" fontId="1" fillId="0" borderId="0"/>
    <xf numFmtId="0" fontId="23" fillId="0" borderId="0"/>
    <xf numFmtId="0" fontId="23" fillId="0" borderId="0"/>
    <xf numFmtId="0" fontId="23" fillId="0" borderId="0"/>
    <xf numFmtId="0" fontId="23" fillId="0" borderId="0"/>
    <xf numFmtId="0" fontId="23"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0" fillId="0" borderId="0"/>
    <xf numFmtId="0" fontId="21" fillId="0" borderId="0">
      <alignment vertical="top"/>
    </xf>
    <xf numFmtId="0" fontId="21" fillId="0" borderId="0">
      <alignment vertical="top"/>
    </xf>
    <xf numFmtId="0" fontId="21" fillId="0" borderId="0">
      <alignment vertical="top"/>
    </xf>
    <xf numFmtId="0" fontId="20" fillId="0" borderId="0"/>
    <xf numFmtId="0" fontId="21" fillId="0" borderId="0"/>
    <xf numFmtId="0" fontId="21" fillId="0" borderId="0"/>
    <xf numFmtId="0" fontId="21" fillId="0" borderId="0"/>
    <xf numFmtId="0" fontId="21" fillId="0" borderId="0">
      <alignment vertical="top"/>
    </xf>
    <xf numFmtId="0" fontId="2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3" fillId="0" borderId="0"/>
    <xf numFmtId="0" fontId="3" fillId="0" borderId="0"/>
    <xf numFmtId="0" fontId="21" fillId="0" borderId="0"/>
    <xf numFmtId="0" fontId="21" fillId="0" borderId="0"/>
    <xf numFmtId="0" fontId="21" fillId="0" borderId="0">
      <alignment vertical="top"/>
    </xf>
    <xf numFmtId="0" fontId="21" fillId="0" borderId="0">
      <alignment vertical="top"/>
    </xf>
    <xf numFmtId="0" fontId="21" fillId="0" borderId="0">
      <alignment vertical="top"/>
    </xf>
    <xf numFmtId="0" fontId="21" fillId="0" borderId="0">
      <alignment vertical="top"/>
    </xf>
    <xf numFmtId="0" fontId="21" fillId="0" borderId="0"/>
    <xf numFmtId="9" fontId="21" fillId="0" borderId="0" applyFont="0" applyFill="0" applyBorder="0" applyAlignment="0" applyProtection="0">
      <alignment vertical="top"/>
    </xf>
    <xf numFmtId="9" fontId="20" fillId="0" borderId="0" applyFont="0" applyFill="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3" fillId="15" borderId="39" applyNumberFormat="0" applyFont="0" applyAlignment="0" applyProtection="0"/>
    <xf numFmtId="0" fontId="20" fillId="0" borderId="0"/>
    <xf numFmtId="164" fontId="24" fillId="0" borderId="0"/>
    <xf numFmtId="0" fontId="3" fillId="0" borderId="0"/>
    <xf numFmtId="0" fontId="1" fillId="0" borderId="0"/>
    <xf numFmtId="9" fontId="1" fillId="0" borderId="0" applyFont="0" applyFill="0" applyBorder="0" applyAlignment="0" applyProtection="0"/>
    <xf numFmtId="0" fontId="21" fillId="0" borderId="0">
      <alignment vertical="top"/>
    </xf>
    <xf numFmtId="0" fontId="3" fillId="0" borderId="0"/>
    <xf numFmtId="44" fontId="3" fillId="0" borderId="0" applyFont="0" applyFill="0" applyBorder="0" applyAlignment="0" applyProtection="0"/>
    <xf numFmtId="9" fontId="3" fillId="0" borderId="0" applyFont="0" applyFill="0" applyBorder="0" applyAlignment="0" applyProtection="0"/>
    <xf numFmtId="0" fontId="1" fillId="0" borderId="0"/>
    <xf numFmtId="9" fontId="1"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25" fillId="0" borderId="0" applyFont="0" applyFill="0" applyBorder="0" applyAlignment="0" applyProtection="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23" fillId="0" borderId="0"/>
    <xf numFmtId="0" fontId="3" fillId="0" borderId="0"/>
    <xf numFmtId="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3" fillId="0" borderId="0" applyNumberFormat="0" applyFill="0" applyBorder="0" applyAlignment="0" applyProtection="0"/>
  </cellStyleXfs>
  <cellXfs count="235">
    <xf numFmtId="0" fontId="0" fillId="0" borderId="0" xfId="0"/>
    <xf numFmtId="0" fontId="0" fillId="0" borderId="5" xfId="0" applyBorder="1"/>
    <xf numFmtId="0" fontId="0" fillId="0" borderId="0" xfId="0" applyAlignment="1">
      <alignment wrapText="1"/>
    </xf>
    <xf numFmtId="49" fontId="2" fillId="0" borderId="0" xfId="0" applyNumberFormat="1" applyFont="1" applyAlignment="1">
      <alignment vertical="center" wrapText="1"/>
    </xf>
    <xf numFmtId="49" fontId="27" fillId="0" borderId="0" xfId="0" applyNumberFormat="1" applyFont="1" applyAlignment="1">
      <alignment vertical="center" wrapText="1"/>
    </xf>
    <xf numFmtId="49" fontId="30" fillId="0" borderId="0" xfId="0" applyNumberFormat="1" applyFont="1" applyAlignment="1">
      <alignment horizontal="left" vertical="center" wrapText="1"/>
    </xf>
    <xf numFmtId="49" fontId="27" fillId="0" borderId="0" xfId="0" applyNumberFormat="1" applyFont="1" applyAlignment="1">
      <alignment horizontal="left" vertical="center" wrapText="1"/>
    </xf>
    <xf numFmtId="165" fontId="0" fillId="0" borderId="0" xfId="331" applyNumberFormat="1" applyFont="1"/>
    <xf numFmtId="165" fontId="18" fillId="0" borderId="5" xfId="331" applyNumberFormat="1" applyFont="1" applyBorder="1"/>
    <xf numFmtId="165" fontId="18" fillId="41" borderId="5" xfId="331" applyNumberFormat="1" applyFont="1" applyFill="1" applyBorder="1"/>
    <xf numFmtId="165" fontId="0" fillId="0" borderId="5" xfId="331" applyNumberFormat="1" applyFont="1" applyBorder="1"/>
    <xf numFmtId="165" fontId="0" fillId="6" borderId="5" xfId="331" applyNumberFormat="1" applyFont="1" applyFill="1" applyBorder="1" applyAlignment="1">
      <alignment wrapText="1"/>
    </xf>
    <xf numFmtId="9" fontId="18" fillId="0" borderId="24" xfId="332" applyFont="1" applyBorder="1"/>
    <xf numFmtId="9" fontId="18" fillId="0" borderId="47" xfId="332" applyFont="1" applyBorder="1"/>
    <xf numFmtId="165" fontId="18" fillId="41" borderId="24" xfId="331" applyNumberFormat="1" applyFont="1" applyFill="1" applyBorder="1"/>
    <xf numFmtId="165" fontId="18" fillId="0" borderId="47" xfId="331" applyNumberFormat="1" applyFont="1" applyBorder="1"/>
    <xf numFmtId="0" fontId="0" fillId="6" borderId="5" xfId="0" applyFill="1" applyBorder="1"/>
    <xf numFmtId="0" fontId="18" fillId="0" borderId="0" xfId="0" applyFont="1"/>
    <xf numFmtId="44" fontId="18" fillId="0" borderId="5" xfId="331" applyFont="1" applyBorder="1"/>
    <xf numFmtId="0" fontId="18" fillId="0" borderId="0" xfId="0" applyFont="1" applyAlignment="1">
      <alignment horizontal="left" wrapText="1"/>
    </xf>
    <xf numFmtId="165" fontId="18" fillId="0" borderId="24" xfId="331" applyNumberFormat="1" applyFont="1" applyBorder="1"/>
    <xf numFmtId="165" fontId="18" fillId="0" borderId="23" xfId="331" applyNumberFormat="1" applyFont="1" applyBorder="1"/>
    <xf numFmtId="0" fontId="18" fillId="6" borderId="51" xfId="0" applyFont="1" applyFill="1" applyBorder="1" applyAlignment="1">
      <alignment vertical="center"/>
    </xf>
    <xf numFmtId="0" fontId="18" fillId="6" borderId="52" xfId="0" applyFont="1" applyFill="1" applyBorder="1" applyAlignment="1">
      <alignment vertical="center"/>
    </xf>
    <xf numFmtId="0" fontId="18" fillId="0" borderId="0" xfId="0" applyFont="1" applyAlignment="1">
      <alignment horizontal="center" vertical="center"/>
    </xf>
    <xf numFmtId="165" fontId="18" fillId="47" borderId="5" xfId="331" applyNumberFormat="1" applyFont="1" applyFill="1" applyBorder="1"/>
    <xf numFmtId="165" fontId="0" fillId="0" borderId="5" xfId="331" applyNumberFormat="1" applyFont="1" applyBorder="1" applyAlignment="1">
      <alignment horizontal="center"/>
    </xf>
    <xf numFmtId="0" fontId="0" fillId="6" borderId="5" xfId="0" applyFill="1" applyBorder="1" applyAlignment="1">
      <alignment horizontal="center"/>
    </xf>
    <xf numFmtId="165" fontId="18" fillId="0" borderId="0" xfId="331" applyNumberFormat="1" applyFont="1" applyFill="1" applyBorder="1"/>
    <xf numFmtId="0" fontId="18" fillId="0" borderId="0" xfId="0" applyFont="1" applyAlignment="1">
      <alignment horizontal="right"/>
    </xf>
    <xf numFmtId="165" fontId="0" fillId="0" borderId="5" xfId="331" applyNumberFormat="1" applyFont="1" applyBorder="1" applyAlignment="1"/>
    <xf numFmtId="9" fontId="0" fillId="0" borderId="5" xfId="332" applyFont="1" applyBorder="1"/>
    <xf numFmtId="49" fontId="0" fillId="0" borderId="0" xfId="0" applyNumberFormat="1" applyAlignment="1">
      <alignment wrapText="1"/>
    </xf>
    <xf numFmtId="49" fontId="33" fillId="0" borderId="0" xfId="333" applyNumberFormat="1" applyAlignment="1">
      <alignment vertical="center" wrapText="1"/>
    </xf>
    <xf numFmtId="0" fontId="2" fillId="0" borderId="0" xfId="0" applyFont="1" applyAlignment="1">
      <alignment vertical="center"/>
    </xf>
    <xf numFmtId="0" fontId="29" fillId="0" borderId="0" xfId="0" applyFont="1" applyAlignment="1">
      <alignment vertical="center"/>
    </xf>
    <xf numFmtId="0" fontId="27" fillId="0" borderId="0" xfId="0" applyFont="1" applyAlignment="1">
      <alignment vertical="center"/>
    </xf>
    <xf numFmtId="0" fontId="2" fillId="48" borderId="55" xfId="0" applyFont="1" applyFill="1" applyBorder="1" applyAlignment="1">
      <alignment vertical="center" wrapText="1"/>
    </xf>
    <xf numFmtId="0" fontId="2" fillId="48" borderId="56" xfId="0" applyFont="1" applyFill="1" applyBorder="1" applyAlignment="1">
      <alignment vertical="center" wrapText="1"/>
    </xf>
    <xf numFmtId="0" fontId="27" fillId="0" borderId="55" xfId="0" applyFont="1" applyBorder="1" applyAlignment="1">
      <alignment vertical="center" wrapText="1"/>
    </xf>
    <xf numFmtId="0" fontId="27" fillId="0" borderId="56" xfId="0" applyFont="1" applyBorder="1" applyAlignment="1">
      <alignment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33" fillId="0" borderId="59" xfId="333" applyBorder="1" applyAlignment="1">
      <alignment vertical="center" wrapText="1"/>
    </xf>
    <xf numFmtId="0" fontId="2" fillId="0" borderId="60" xfId="0" applyFont="1" applyBorder="1" applyAlignment="1">
      <alignment vertical="center" wrapText="1"/>
    </xf>
    <xf numFmtId="0" fontId="33" fillId="0" borderId="61" xfId="333" applyBorder="1" applyAlignment="1">
      <alignment vertical="center" wrapText="1"/>
    </xf>
    <xf numFmtId="0" fontId="2" fillId="0" borderId="62" xfId="0" applyFont="1" applyBorder="1" applyAlignment="1">
      <alignment vertical="center" wrapText="1"/>
    </xf>
    <xf numFmtId="165" fontId="18" fillId="6" borderId="5" xfId="331" applyNumberFormat="1" applyFont="1" applyFill="1" applyBorder="1"/>
    <xf numFmtId="165" fontId="18" fillId="6" borderId="11" xfId="331" applyNumberFormat="1" applyFont="1" applyFill="1" applyBorder="1"/>
    <xf numFmtId="165" fontId="18" fillId="6" borderId="22" xfId="331" applyNumberFormat="1" applyFont="1" applyFill="1" applyBorder="1"/>
    <xf numFmtId="0" fontId="35" fillId="0" borderId="0" xfId="0" applyFont="1" applyAlignment="1">
      <alignment vertical="center"/>
    </xf>
    <xf numFmtId="0" fontId="39" fillId="6" borderId="10" xfId="0" applyFont="1" applyFill="1" applyBorder="1" applyAlignment="1">
      <alignment vertical="center" wrapText="1"/>
    </xf>
    <xf numFmtId="0" fontId="39" fillId="6" borderId="11" xfId="0" applyFont="1" applyFill="1" applyBorder="1" applyAlignment="1">
      <alignment vertical="center" wrapText="1"/>
    </xf>
    <xf numFmtId="0" fontId="41" fillId="6" borderId="11" xfId="0" applyFont="1" applyFill="1" applyBorder="1" applyAlignment="1">
      <alignment vertical="center" wrapText="1"/>
    </xf>
    <xf numFmtId="0" fontId="35" fillId="0" borderId="0" xfId="0" applyFont="1" applyAlignment="1">
      <alignment vertical="center" wrapText="1"/>
    </xf>
    <xf numFmtId="0" fontId="35" fillId="0" borderId="5" xfId="0" applyFont="1" applyBorder="1" applyAlignment="1">
      <alignment vertical="center" wrapText="1"/>
    </xf>
    <xf numFmtId="0" fontId="35" fillId="0" borderId="13" xfId="0" applyFont="1" applyBorder="1" applyAlignment="1">
      <alignment vertical="center" wrapText="1"/>
    </xf>
    <xf numFmtId="0" fontId="35" fillId="0" borderId="5" xfId="0" applyFont="1" applyBorder="1" applyAlignment="1">
      <alignment vertical="center"/>
    </xf>
    <xf numFmtId="0" fontId="35" fillId="5" borderId="5" xfId="0" applyFont="1" applyFill="1" applyBorder="1" applyAlignment="1">
      <alignment vertical="center"/>
    </xf>
    <xf numFmtId="0" fontId="42" fillId="0" borderId="0" xfId="0" applyFont="1" applyAlignment="1">
      <alignment vertical="center"/>
    </xf>
    <xf numFmtId="0" fontId="35" fillId="40" borderId="5" xfId="0" applyFont="1" applyFill="1" applyBorder="1" applyAlignment="1">
      <alignment vertical="center"/>
    </xf>
    <xf numFmtId="0" fontId="44" fillId="6" borderId="10" xfId="0" applyFont="1" applyFill="1" applyBorder="1" applyAlignment="1">
      <alignment vertical="center" wrapText="1"/>
    </xf>
    <xf numFmtId="0" fontId="44" fillId="6" borderId="11" xfId="0" applyFont="1" applyFill="1" applyBorder="1" applyAlignment="1">
      <alignment vertical="center" wrapText="1"/>
    </xf>
    <xf numFmtId="0" fontId="44" fillId="0" borderId="8" xfId="0" applyFont="1" applyBorder="1" applyAlignment="1">
      <alignment vertical="center" wrapText="1"/>
    </xf>
    <xf numFmtId="0" fontId="44" fillId="5" borderId="8" xfId="0" applyFont="1" applyFill="1" applyBorder="1" applyAlignment="1">
      <alignment vertical="center" wrapText="1"/>
    </xf>
    <xf numFmtId="0" fontId="45" fillId="6" borderId="10" xfId="0" applyFont="1" applyFill="1" applyBorder="1" applyAlignment="1">
      <alignment vertical="center" wrapText="1"/>
    </xf>
    <xf numFmtId="0" fontId="47" fillId="0" borderId="0" xfId="0" applyFont="1" applyAlignment="1">
      <alignment vertical="center"/>
    </xf>
    <xf numFmtId="0" fontId="48" fillId="0" borderId="0" xfId="0" applyFont="1" applyAlignment="1">
      <alignment vertical="center"/>
    </xf>
    <xf numFmtId="0" fontId="46" fillId="3" borderId="5" xfId="0" applyFont="1" applyFill="1" applyBorder="1" applyAlignment="1">
      <alignment horizontal="right" vertical="center" wrapText="1"/>
    </xf>
    <xf numFmtId="0" fontId="44" fillId="3" borderId="5" xfId="0" applyFont="1" applyFill="1" applyBorder="1" applyAlignment="1">
      <alignment horizontal="right" vertical="center" wrapText="1"/>
    </xf>
    <xf numFmtId="0" fontId="43" fillId="0" borderId="16" xfId="0" applyFont="1" applyBorder="1" applyAlignment="1">
      <alignment vertical="center" wrapText="1"/>
    </xf>
    <xf numFmtId="0" fontId="43" fillId="0" borderId="7" xfId="0" applyFont="1" applyBorder="1" applyAlignment="1">
      <alignment vertical="center" wrapText="1"/>
    </xf>
    <xf numFmtId="0" fontId="43" fillId="0" borderId="13" xfId="0" applyFont="1" applyBorder="1" applyAlignment="1">
      <alignment vertical="center" wrapText="1"/>
    </xf>
    <xf numFmtId="0" fontId="43" fillId="0" borderId="5" xfId="0" applyFont="1" applyBorder="1" applyAlignment="1">
      <alignment vertical="center" wrapText="1"/>
    </xf>
    <xf numFmtId="0" fontId="46" fillId="0" borderId="13" xfId="0" applyFont="1" applyBorder="1" applyAlignment="1">
      <alignment vertical="center" wrapText="1"/>
    </xf>
    <xf numFmtId="0" fontId="46" fillId="0" borderId="5" xfId="0" applyFont="1" applyBorder="1" applyAlignment="1">
      <alignment vertical="center" wrapText="1"/>
    </xf>
    <xf numFmtId="0" fontId="46" fillId="0" borderId="16" xfId="0" applyFont="1" applyBorder="1" applyAlignment="1">
      <alignment vertical="center" wrapText="1"/>
    </xf>
    <xf numFmtId="0" fontId="46" fillId="0" borderId="7" xfId="0" applyFont="1" applyBorder="1" applyAlignment="1">
      <alignment vertical="center" wrapText="1"/>
    </xf>
    <xf numFmtId="0" fontId="46" fillId="6" borderId="10" xfId="0" applyFont="1" applyFill="1" applyBorder="1" applyAlignment="1">
      <alignment vertical="center" wrapText="1"/>
    </xf>
    <xf numFmtId="166" fontId="35" fillId="40" borderId="5" xfId="331" applyNumberFormat="1" applyFont="1" applyFill="1" applyBorder="1" applyAlignment="1">
      <alignment vertical="center"/>
    </xf>
    <xf numFmtId="166" fontId="40" fillId="6" borderId="12" xfId="0" applyNumberFormat="1" applyFont="1" applyFill="1" applyBorder="1" applyAlignment="1">
      <alignment horizontal="right" vertical="center" wrapText="1"/>
    </xf>
    <xf numFmtId="166" fontId="40" fillId="6" borderId="18" xfId="0" applyNumberFormat="1" applyFont="1" applyFill="1" applyBorder="1" applyAlignment="1">
      <alignment horizontal="right" vertical="center" wrapText="1"/>
    </xf>
    <xf numFmtId="166" fontId="40" fillId="6" borderId="22" xfId="0" applyNumberFormat="1" applyFont="1" applyFill="1" applyBorder="1" applyAlignment="1">
      <alignment horizontal="right" vertical="center" wrapText="1"/>
    </xf>
    <xf numFmtId="166" fontId="43" fillId="2" borderId="2" xfId="0" applyNumberFormat="1" applyFont="1" applyFill="1" applyBorder="1" applyAlignment="1">
      <alignment horizontal="right" vertical="center" wrapText="1"/>
    </xf>
    <xf numFmtId="166" fontId="43" fillId="2" borderId="1" xfId="0" applyNumberFormat="1" applyFont="1" applyFill="1" applyBorder="1" applyAlignment="1">
      <alignment horizontal="right" vertical="center" wrapText="1"/>
    </xf>
    <xf numFmtId="166" fontId="43" fillId="3" borderId="23" xfId="0" applyNumberFormat="1" applyFont="1" applyFill="1" applyBorder="1" applyAlignment="1">
      <alignment horizontal="right" vertical="center" wrapText="1"/>
    </xf>
    <xf numFmtId="166" fontId="46" fillId="2" borderId="14" xfId="0" applyNumberFormat="1" applyFont="1" applyFill="1" applyBorder="1" applyAlignment="1">
      <alignment horizontal="right" vertical="center" wrapText="1"/>
    </xf>
    <xf numFmtId="166" fontId="46" fillId="2" borderId="19" xfId="0" applyNumberFormat="1" applyFont="1" applyFill="1" applyBorder="1" applyAlignment="1">
      <alignment horizontal="right" vertical="center" wrapText="1"/>
    </xf>
    <xf numFmtId="166" fontId="46" fillId="3" borderId="24" xfId="0" applyNumberFormat="1" applyFont="1" applyFill="1" applyBorder="1" applyAlignment="1">
      <alignment horizontal="right" vertical="center" wrapText="1"/>
    </xf>
    <xf numFmtId="166" fontId="45" fillId="6" borderId="12" xfId="0" applyNumberFormat="1" applyFont="1" applyFill="1" applyBorder="1" applyAlignment="1">
      <alignment horizontal="right" vertical="center" wrapText="1"/>
    </xf>
    <xf numFmtId="166" fontId="45" fillId="6" borderId="18" xfId="0" applyNumberFormat="1" applyFont="1" applyFill="1" applyBorder="1" applyAlignment="1">
      <alignment horizontal="right" vertical="center" wrapText="1"/>
    </xf>
    <xf numFmtId="166" fontId="45" fillId="6" borderId="22" xfId="0" applyNumberFormat="1" applyFont="1" applyFill="1" applyBorder="1" applyAlignment="1">
      <alignment horizontal="right" vertical="center" wrapText="1"/>
    </xf>
    <xf numFmtId="166" fontId="45" fillId="4" borderId="15" xfId="0" applyNumberFormat="1" applyFont="1" applyFill="1" applyBorder="1" applyAlignment="1">
      <alignment vertical="center" wrapText="1"/>
    </xf>
    <xf numFmtId="166" fontId="45" fillId="4" borderId="20" xfId="0" applyNumberFormat="1" applyFont="1" applyFill="1" applyBorder="1" applyAlignment="1">
      <alignment vertical="center" wrapText="1"/>
    </xf>
    <xf numFmtId="166" fontId="45" fillId="5" borderId="8" xfId="0" applyNumberFormat="1" applyFont="1" applyFill="1" applyBorder="1" applyAlignment="1">
      <alignment horizontal="right" vertical="center" wrapText="1"/>
    </xf>
    <xf numFmtId="166" fontId="43" fillId="2" borderId="9" xfId="0" applyNumberFormat="1" applyFont="1" applyFill="1" applyBorder="1" applyAlignment="1">
      <alignment horizontal="right" vertical="center" wrapText="1"/>
    </xf>
    <xf numFmtId="166" fontId="43" fillId="2" borderId="21" xfId="0" applyNumberFormat="1" applyFont="1" applyFill="1" applyBorder="1" applyAlignment="1">
      <alignment horizontal="right" vertical="center" wrapText="1"/>
    </xf>
    <xf numFmtId="166" fontId="45" fillId="4" borderId="8" xfId="0" applyNumberFormat="1" applyFont="1" applyFill="1" applyBorder="1" applyAlignment="1">
      <alignment horizontal="right" vertical="center" wrapText="1"/>
    </xf>
    <xf numFmtId="166" fontId="45" fillId="3" borderId="41" xfId="0" applyNumberFormat="1" applyFont="1" applyFill="1" applyBorder="1" applyAlignment="1">
      <alignment horizontal="right" vertical="center" wrapText="1"/>
    </xf>
    <xf numFmtId="166" fontId="45" fillId="3" borderId="42" xfId="0" applyNumberFormat="1" applyFont="1" applyFill="1" applyBorder="1" applyAlignment="1">
      <alignment horizontal="right" vertical="center" wrapText="1"/>
    </xf>
    <xf numFmtId="166" fontId="47" fillId="8" borderId="47" xfId="0" applyNumberFormat="1" applyFont="1" applyFill="1" applyBorder="1" applyAlignment="1">
      <alignment vertical="center"/>
    </xf>
    <xf numFmtId="166" fontId="35" fillId="0" borderId="0" xfId="0" applyNumberFormat="1" applyFont="1" applyAlignment="1">
      <alignment vertical="center"/>
    </xf>
    <xf numFmtId="166" fontId="43" fillId="8" borderId="3" xfId="0" applyNumberFormat="1" applyFont="1" applyFill="1" applyBorder="1" applyAlignment="1">
      <alignment horizontal="right" vertical="center" wrapText="1"/>
    </xf>
    <xf numFmtId="166" fontId="46" fillId="8" borderId="3" xfId="0" applyNumberFormat="1" applyFont="1" applyFill="1" applyBorder="1" applyAlignment="1">
      <alignment horizontal="right" vertical="center" wrapText="1"/>
    </xf>
    <xf numFmtId="166" fontId="43" fillId="2" borderId="4" xfId="0" applyNumberFormat="1" applyFont="1" applyFill="1" applyBorder="1" applyAlignment="1">
      <alignment horizontal="right" vertical="center" wrapText="1"/>
    </xf>
    <xf numFmtId="166" fontId="43" fillId="3" borderId="4" xfId="0" applyNumberFormat="1" applyFont="1" applyFill="1" applyBorder="1" applyAlignment="1">
      <alignment horizontal="right" vertical="center" wrapText="1"/>
    </xf>
    <xf numFmtId="166" fontId="46" fillId="8" borderId="4" xfId="0" applyNumberFormat="1" applyFont="1" applyFill="1" applyBorder="1" applyAlignment="1">
      <alignment horizontal="right" vertical="center" wrapText="1"/>
    </xf>
    <xf numFmtId="166" fontId="43" fillId="3" borderId="2" xfId="0" applyNumberFormat="1" applyFont="1" applyFill="1" applyBorder="1" applyAlignment="1">
      <alignment horizontal="right" vertical="center" wrapText="1"/>
    </xf>
    <xf numFmtId="166" fontId="35" fillId="5" borderId="0" xfId="0" applyNumberFormat="1" applyFont="1" applyFill="1" applyAlignment="1">
      <alignment vertical="center"/>
    </xf>
    <xf numFmtId="166" fontId="43" fillId="7" borderId="44" xfId="0" applyNumberFormat="1" applyFont="1" applyFill="1" applyBorder="1" applyAlignment="1">
      <alignment horizontal="right" vertical="center" wrapText="1"/>
    </xf>
    <xf numFmtId="166" fontId="43" fillId="7" borderId="45" xfId="0" applyNumberFormat="1" applyFont="1" applyFill="1" applyBorder="1" applyAlignment="1">
      <alignment horizontal="right" vertical="center" wrapText="1"/>
    </xf>
    <xf numFmtId="166" fontId="35" fillId="40" borderId="5" xfId="0" applyNumberFormat="1" applyFont="1" applyFill="1" applyBorder="1" applyAlignment="1">
      <alignment vertical="center" wrapText="1"/>
    </xf>
    <xf numFmtId="0" fontId="49" fillId="5" borderId="7" xfId="0" applyFont="1" applyFill="1" applyBorder="1" applyAlignment="1">
      <alignment vertical="center" wrapText="1"/>
    </xf>
    <xf numFmtId="0" fontId="49" fillId="5" borderId="8" xfId="0" applyFont="1" applyFill="1" applyBorder="1" applyAlignment="1">
      <alignment vertical="center" wrapText="1"/>
    </xf>
    <xf numFmtId="166" fontId="49" fillId="5" borderId="15" xfId="0" applyNumberFormat="1" applyFont="1" applyFill="1" applyBorder="1" applyAlignment="1">
      <alignment horizontal="right" vertical="center" wrapText="1"/>
    </xf>
    <xf numFmtId="166" fontId="49" fillId="5" borderId="6" xfId="0" applyNumberFormat="1" applyFont="1" applyFill="1" applyBorder="1" applyAlignment="1">
      <alignment horizontal="right" vertical="center" wrapText="1"/>
    </xf>
    <xf numFmtId="166" fontId="49" fillId="5" borderId="67" xfId="0" applyNumberFormat="1" applyFont="1" applyFill="1" applyBorder="1" applyAlignment="1">
      <alignment horizontal="right" vertical="center" wrapText="1"/>
    </xf>
    <xf numFmtId="0" fontId="49" fillId="5" borderId="5" xfId="0" applyFont="1" applyFill="1" applyBorder="1" applyAlignment="1">
      <alignment vertical="center" wrapText="1"/>
    </xf>
    <xf numFmtId="166" fontId="49" fillId="5" borderId="2" xfId="0" applyNumberFormat="1" applyFont="1" applyFill="1" applyBorder="1" applyAlignment="1">
      <alignment horizontal="right" vertical="center" wrapText="1"/>
    </xf>
    <xf numFmtId="166" fontId="49" fillId="5" borderId="4" xfId="0" applyNumberFormat="1" applyFont="1" applyFill="1" applyBorder="1" applyAlignment="1">
      <alignment horizontal="right" vertical="center" wrapText="1"/>
    </xf>
    <xf numFmtId="0" fontId="35" fillId="6" borderId="0" xfId="0" applyFont="1" applyFill="1" applyAlignment="1">
      <alignment vertical="center"/>
    </xf>
    <xf numFmtId="0" fontId="43" fillId="8" borderId="7" xfId="0" applyFont="1" applyFill="1" applyBorder="1" applyAlignment="1">
      <alignment vertical="center" wrapText="1"/>
    </xf>
    <xf numFmtId="166" fontId="43" fillId="8" borderId="9" xfId="0" applyNumberFormat="1" applyFont="1" applyFill="1" applyBorder="1" applyAlignment="1">
      <alignment horizontal="right" vertical="center" wrapText="1"/>
    </xf>
    <xf numFmtId="166" fontId="46" fillId="8" borderId="9" xfId="0" applyNumberFormat="1" applyFont="1" applyFill="1" applyBorder="1" applyAlignment="1">
      <alignment horizontal="right" vertical="center" wrapText="1"/>
    </xf>
    <xf numFmtId="0" fontId="35" fillId="8" borderId="5" xfId="0" applyFont="1" applyFill="1" applyBorder="1" applyAlignment="1">
      <alignment vertical="center" wrapText="1"/>
    </xf>
    <xf numFmtId="166" fontId="43" fillId="8" borderId="2" xfId="0" applyNumberFormat="1" applyFont="1" applyFill="1" applyBorder="1" applyAlignment="1">
      <alignment horizontal="right" vertical="center" wrapText="1"/>
    </xf>
    <xf numFmtId="166" fontId="43" fillId="8" borderId="4" xfId="0" applyNumberFormat="1" applyFont="1" applyFill="1" applyBorder="1" applyAlignment="1">
      <alignment horizontal="right" vertical="center" wrapText="1"/>
    </xf>
    <xf numFmtId="166" fontId="46" fillId="8" borderId="2" xfId="0" applyNumberFormat="1" applyFont="1" applyFill="1" applyBorder="1" applyAlignment="1">
      <alignment horizontal="right" vertical="center" wrapText="1"/>
    </xf>
    <xf numFmtId="0" fontId="44" fillId="3" borderId="0" xfId="0" applyFont="1" applyFill="1" applyAlignment="1">
      <alignment horizontal="right" vertical="center" wrapText="1"/>
    </xf>
    <xf numFmtId="166" fontId="45" fillId="3" borderId="0" xfId="0" applyNumberFormat="1" applyFont="1" applyFill="1" applyAlignment="1">
      <alignment horizontal="right" vertical="center" wrapText="1"/>
    </xf>
    <xf numFmtId="166" fontId="47" fillId="8" borderId="0" xfId="0" applyNumberFormat="1" applyFont="1" applyFill="1" applyAlignment="1">
      <alignment vertical="center"/>
    </xf>
    <xf numFmtId="0" fontId="49" fillId="0" borderId="0" xfId="0" applyFont="1" applyAlignment="1">
      <alignment vertical="center" wrapText="1"/>
    </xf>
    <xf numFmtId="166" fontId="49" fillId="0" borderId="0" xfId="0" applyNumberFormat="1" applyFont="1" applyAlignment="1">
      <alignment horizontal="right" vertical="center" wrapText="1"/>
    </xf>
    <xf numFmtId="0" fontId="49" fillId="5" borderId="0" xfId="0" applyFont="1" applyFill="1" applyAlignment="1">
      <alignment vertical="center"/>
    </xf>
    <xf numFmtId="166" fontId="49" fillId="5" borderId="0" xfId="0" applyNumberFormat="1" applyFont="1" applyFill="1" applyAlignment="1">
      <alignment vertical="center"/>
    </xf>
    <xf numFmtId="49" fontId="49" fillId="5" borderId="5" xfId="0" applyNumberFormat="1" applyFont="1" applyFill="1" applyBorder="1" applyAlignment="1">
      <alignment horizontal="right" vertical="center"/>
    </xf>
    <xf numFmtId="166" fontId="49" fillId="5" borderId="5" xfId="331" applyNumberFormat="1" applyFont="1" applyFill="1" applyBorder="1" applyAlignment="1">
      <alignment vertical="center"/>
    </xf>
    <xf numFmtId="166" fontId="52" fillId="5" borderId="5" xfId="0" applyNumberFormat="1" applyFont="1" applyFill="1" applyBorder="1" applyAlignment="1" applyProtection="1">
      <alignment vertical="center"/>
      <protection locked="0"/>
    </xf>
    <xf numFmtId="0" fontId="46" fillId="7" borderId="17" xfId="0" applyFont="1" applyFill="1" applyBorder="1" applyAlignment="1">
      <alignment vertical="center" wrapText="1"/>
    </xf>
    <xf numFmtId="0" fontId="46" fillId="7" borderId="5" xfId="0" applyFont="1" applyFill="1" applyBorder="1" applyAlignment="1">
      <alignment horizontal="right" vertical="center" wrapText="1"/>
    </xf>
    <xf numFmtId="166" fontId="43" fillId="7" borderId="5" xfId="0" applyNumberFormat="1" applyFont="1" applyFill="1" applyBorder="1" applyAlignment="1">
      <alignment horizontal="right" vertical="center" wrapText="1"/>
    </xf>
    <xf numFmtId="0" fontId="46" fillId="0" borderId="0" xfId="0" applyFont="1" applyAlignment="1">
      <alignment horizontal="right" vertical="center" wrapText="1"/>
    </xf>
    <xf numFmtId="166" fontId="43" fillId="0" borderId="0" xfId="0" applyNumberFormat="1" applyFont="1" applyAlignment="1">
      <alignment horizontal="right" vertical="center" wrapText="1"/>
    </xf>
    <xf numFmtId="0" fontId="35" fillId="40" borderId="0" xfId="0" applyFont="1" applyFill="1" applyAlignment="1">
      <alignment horizontal="center" vertical="center"/>
    </xf>
    <xf numFmtId="166" fontId="35" fillId="40" borderId="0" xfId="0" applyNumberFormat="1" applyFont="1" applyFill="1" applyAlignment="1">
      <alignment horizontal="center" vertical="center" wrapText="1"/>
    </xf>
    <xf numFmtId="0" fontId="46" fillId="8" borderId="28" xfId="0" applyFont="1" applyFill="1" applyBorder="1" applyAlignment="1">
      <alignment horizontal="right" vertical="center" wrapText="1"/>
    </xf>
    <xf numFmtId="0" fontId="46" fillId="8" borderId="29" xfId="0" applyFont="1" applyFill="1" applyBorder="1" applyAlignment="1">
      <alignment horizontal="right" vertical="center" wrapText="1"/>
    </xf>
    <xf numFmtId="0" fontId="46" fillId="8" borderId="66" xfId="0" applyFont="1" applyFill="1" applyBorder="1" applyAlignment="1">
      <alignment horizontal="right" vertical="center" wrapText="1"/>
    </xf>
    <xf numFmtId="0" fontId="46" fillId="8" borderId="31" xfId="0" applyFont="1" applyFill="1" applyBorder="1" applyAlignment="1">
      <alignment horizontal="right" vertical="center" wrapText="1"/>
    </xf>
    <xf numFmtId="0" fontId="49" fillId="5" borderId="25" xfId="0" applyFont="1" applyFill="1" applyBorder="1" applyAlignment="1">
      <alignment vertical="center"/>
    </xf>
    <xf numFmtId="0" fontId="50" fillId="5" borderId="26" xfId="0" applyFont="1" applyFill="1" applyBorder="1" applyAlignment="1">
      <alignment vertical="center"/>
    </xf>
    <xf numFmtId="0" fontId="50" fillId="5" borderId="27" xfId="0" applyFont="1" applyFill="1" applyBorder="1" applyAlignment="1">
      <alignment vertical="center"/>
    </xf>
    <xf numFmtId="0" fontId="46" fillId="0" borderId="30" xfId="0" applyFont="1" applyBorder="1" applyAlignment="1">
      <alignment horizontal="right" vertical="center" wrapText="1"/>
    </xf>
    <xf numFmtId="0" fontId="35" fillId="0" borderId="31" xfId="0" applyFont="1" applyBorder="1" applyAlignment="1">
      <alignment horizontal="right" vertical="center" wrapText="1"/>
    </xf>
    <xf numFmtId="0" fontId="46" fillId="0" borderId="31" xfId="0" applyFont="1" applyBorder="1" applyAlignment="1">
      <alignment horizontal="right" vertical="center" wrapText="1"/>
    </xf>
    <xf numFmtId="0" fontId="38" fillId="49" borderId="0" xfId="0" applyFont="1" applyFill="1" applyAlignment="1">
      <alignment vertical="center"/>
    </xf>
    <xf numFmtId="0" fontId="43" fillId="49" borderId="0" xfId="0" applyFont="1" applyFill="1" applyAlignment="1">
      <alignment vertical="center"/>
    </xf>
    <xf numFmtId="0" fontId="36" fillId="0" borderId="43" xfId="0" applyFont="1" applyBorder="1" applyAlignment="1">
      <alignment vertical="center" wrapText="1"/>
    </xf>
    <xf numFmtId="0" fontId="37" fillId="0" borderId="43" xfId="0" applyFont="1" applyBorder="1" applyAlignment="1">
      <alignment vertical="center"/>
    </xf>
    <xf numFmtId="0" fontId="18" fillId="0" borderId="28" xfId="0" applyFont="1" applyBorder="1" applyAlignment="1">
      <alignment horizontal="right"/>
    </xf>
    <xf numFmtId="0" fontId="18" fillId="0" borderId="46" xfId="0" applyFont="1" applyBorder="1" applyAlignment="1">
      <alignment horizontal="right"/>
    </xf>
    <xf numFmtId="0" fontId="18" fillId="0" borderId="29" xfId="0" applyFont="1" applyBorder="1" applyAlignment="1">
      <alignment horizontal="right"/>
    </xf>
    <xf numFmtId="0" fontId="0" fillId="0" borderId="28" xfId="0" applyBorder="1" applyAlignment="1">
      <alignment horizontal="center"/>
    </xf>
    <xf numFmtId="0" fontId="0" fillId="0" borderId="29" xfId="0" applyBorder="1" applyAlignment="1">
      <alignment horizontal="center"/>
    </xf>
    <xf numFmtId="0" fontId="0" fillId="6" borderId="28" xfId="0" applyFill="1" applyBorder="1" applyAlignment="1">
      <alignment horizontal="center"/>
    </xf>
    <xf numFmtId="0" fontId="0" fillId="6" borderId="46" xfId="0" applyFill="1" applyBorder="1" applyAlignment="1">
      <alignment horizontal="center"/>
    </xf>
    <xf numFmtId="0" fontId="0" fillId="0" borderId="46" xfId="0" applyBorder="1" applyAlignment="1">
      <alignment horizontal="center"/>
    </xf>
    <xf numFmtId="0" fontId="0" fillId="6" borderId="29" xfId="0" applyFill="1" applyBorder="1" applyAlignment="1">
      <alignment horizontal="center"/>
    </xf>
    <xf numFmtId="0" fontId="0" fillId="0" borderId="28" xfId="0" applyBorder="1" applyAlignment="1">
      <alignment horizontal="left" vertical="center"/>
    </xf>
    <xf numFmtId="0" fontId="0" fillId="0" borderId="46" xfId="0" applyBorder="1" applyAlignment="1">
      <alignment horizontal="left" vertical="center"/>
    </xf>
    <xf numFmtId="0" fontId="0" fillId="0" borderId="29" xfId="0" applyBorder="1" applyAlignment="1">
      <alignment horizontal="left" vertical="center"/>
    </xf>
    <xf numFmtId="0" fontId="0" fillId="7" borderId="28" xfId="0" applyFill="1" applyBorder="1" applyAlignment="1">
      <alignment horizontal="left" vertical="center"/>
    </xf>
    <xf numFmtId="0" fontId="0" fillId="7" borderId="46" xfId="0" applyFill="1" applyBorder="1" applyAlignment="1">
      <alignment horizontal="left" vertical="center"/>
    </xf>
    <xf numFmtId="0" fontId="0" fillId="7" borderId="29" xfId="0" applyFill="1" applyBorder="1" applyAlignment="1">
      <alignment horizontal="left" vertical="center"/>
    </xf>
    <xf numFmtId="0" fontId="0" fillId="6" borderId="28" xfId="0" applyFill="1" applyBorder="1" applyAlignment="1">
      <alignment horizontal="center" wrapText="1"/>
    </xf>
    <xf numFmtId="0" fontId="0" fillId="6" borderId="46" xfId="0" applyFill="1" applyBorder="1" applyAlignment="1">
      <alignment horizontal="center" wrapText="1"/>
    </xf>
    <xf numFmtId="0" fontId="0" fillId="6" borderId="29" xfId="0" applyFill="1" applyBorder="1" applyAlignment="1">
      <alignment horizontal="center" wrapText="1"/>
    </xf>
    <xf numFmtId="0" fontId="18" fillId="42" borderId="28" xfId="0" applyFont="1" applyFill="1" applyBorder="1" applyAlignment="1">
      <alignment horizontal="center" vertical="center"/>
    </xf>
    <xf numFmtId="0" fontId="0" fillId="42" borderId="46" xfId="0" applyFill="1" applyBorder="1" applyAlignment="1">
      <alignment horizontal="center" vertical="center"/>
    </xf>
    <xf numFmtId="0" fontId="0" fillId="42" borderId="29" xfId="0" applyFill="1" applyBorder="1" applyAlignment="1">
      <alignment horizontal="center" vertical="center"/>
    </xf>
    <xf numFmtId="0" fontId="31" fillId="0" borderId="0" xfId="0" applyFont="1" applyAlignment="1">
      <alignment horizontal="center"/>
    </xf>
    <xf numFmtId="0" fontId="18" fillId="47" borderId="28" xfId="0" applyFont="1" applyFill="1" applyBorder="1" applyAlignment="1">
      <alignment horizontal="right"/>
    </xf>
    <xf numFmtId="0" fontId="18" fillId="47" borderId="46" xfId="0" applyFont="1" applyFill="1" applyBorder="1" applyAlignment="1">
      <alignment horizontal="right"/>
    </xf>
    <xf numFmtId="0" fontId="18" fillId="47" borderId="29" xfId="0" applyFont="1" applyFill="1" applyBorder="1" applyAlignment="1">
      <alignment horizontal="right"/>
    </xf>
    <xf numFmtId="0" fontId="18" fillId="47" borderId="10" xfId="0" applyFont="1" applyFill="1" applyBorder="1" applyAlignment="1">
      <alignment horizontal="right" vertical="center"/>
    </xf>
    <xf numFmtId="0" fontId="18" fillId="47" borderId="11" xfId="0" applyFont="1" applyFill="1" applyBorder="1" applyAlignment="1">
      <alignment horizontal="right" vertical="center"/>
    </xf>
    <xf numFmtId="0" fontId="18" fillId="47" borderId="54" xfId="0" applyFont="1" applyFill="1" applyBorder="1" applyAlignment="1">
      <alignment horizontal="right" vertical="center"/>
    </xf>
    <xf numFmtId="0" fontId="18" fillId="47" borderId="47" xfId="0" applyFont="1" applyFill="1" applyBorder="1" applyAlignment="1">
      <alignment horizontal="right" vertical="center"/>
    </xf>
    <xf numFmtId="0" fontId="18" fillId="46" borderId="0" xfId="0" applyFont="1" applyFill="1" applyAlignment="1">
      <alignment horizontal="center" vertical="center"/>
    </xf>
    <xf numFmtId="0" fontId="18" fillId="46" borderId="13" xfId="0" applyFont="1" applyFill="1" applyBorder="1" applyAlignment="1">
      <alignment horizontal="right" vertical="center"/>
    </xf>
    <xf numFmtId="0" fontId="18" fillId="46" borderId="5" xfId="0" applyFont="1" applyFill="1" applyBorder="1" applyAlignment="1">
      <alignment horizontal="right" vertical="center"/>
    </xf>
    <xf numFmtId="0" fontId="18" fillId="45" borderId="54" xfId="0" applyFont="1" applyFill="1" applyBorder="1" applyAlignment="1">
      <alignment horizontal="right" vertical="center"/>
    </xf>
    <xf numFmtId="0" fontId="18" fillId="45" borderId="47" xfId="0" applyFont="1" applyFill="1" applyBorder="1" applyAlignment="1">
      <alignment horizontal="right" vertical="center"/>
    </xf>
    <xf numFmtId="0" fontId="18" fillId="44" borderId="0" xfId="0" applyFont="1" applyFill="1" applyAlignment="1">
      <alignment horizontal="center" vertical="center" wrapText="1"/>
    </xf>
    <xf numFmtId="0" fontId="18" fillId="43" borderId="53" xfId="0" applyFont="1" applyFill="1" applyBorder="1" applyAlignment="1">
      <alignment horizontal="right" vertical="center"/>
    </xf>
    <xf numFmtId="0" fontId="18" fillId="43" borderId="52" xfId="0" applyFont="1" applyFill="1" applyBorder="1" applyAlignment="1">
      <alignment horizontal="right" vertical="center"/>
    </xf>
    <xf numFmtId="0" fontId="18" fillId="43" borderId="51" xfId="0" applyFont="1" applyFill="1" applyBorder="1" applyAlignment="1">
      <alignment horizontal="right" vertical="center"/>
    </xf>
    <xf numFmtId="0" fontId="18" fillId="43" borderId="50" xfId="0" applyFont="1" applyFill="1" applyBorder="1" applyAlignment="1">
      <alignment horizontal="right" vertical="center"/>
    </xf>
    <xf numFmtId="0" fontId="18" fillId="43" borderId="49" xfId="0" applyFont="1" applyFill="1" applyBorder="1" applyAlignment="1">
      <alignment horizontal="right" vertical="center"/>
    </xf>
    <xf numFmtId="0" fontId="18" fillId="43" borderId="48" xfId="0" applyFont="1" applyFill="1" applyBorder="1" applyAlignment="1">
      <alignment horizontal="right" vertical="center"/>
    </xf>
    <xf numFmtId="0" fontId="18" fillId="42" borderId="53" xfId="0" applyFont="1" applyFill="1" applyBorder="1" applyAlignment="1">
      <alignment horizontal="right" vertical="center"/>
    </xf>
    <xf numFmtId="0" fontId="18" fillId="42" borderId="52" xfId="0" applyFont="1" applyFill="1" applyBorder="1" applyAlignment="1">
      <alignment horizontal="right" vertical="center"/>
    </xf>
    <xf numFmtId="0" fontId="18" fillId="42" borderId="51" xfId="0" applyFont="1" applyFill="1" applyBorder="1" applyAlignment="1">
      <alignment horizontal="right" vertical="center"/>
    </xf>
    <xf numFmtId="0" fontId="18" fillId="42" borderId="50" xfId="0" applyFont="1" applyFill="1" applyBorder="1" applyAlignment="1">
      <alignment horizontal="right" vertical="center"/>
    </xf>
    <xf numFmtId="0" fontId="18" fillId="42" borderId="49" xfId="0" applyFont="1" applyFill="1" applyBorder="1" applyAlignment="1">
      <alignment horizontal="right" vertical="center"/>
    </xf>
    <xf numFmtId="0" fontId="18" fillId="42" borderId="48" xfId="0" applyFont="1" applyFill="1" applyBorder="1" applyAlignment="1">
      <alignment horizontal="right" vertical="center"/>
    </xf>
    <xf numFmtId="0" fontId="0" fillId="0" borderId="28" xfId="0" applyBorder="1" applyAlignment="1">
      <alignment horizontal="left" vertical="center" wrapText="1"/>
    </xf>
    <xf numFmtId="0" fontId="0" fillId="0" borderId="46" xfId="0" applyBorder="1" applyAlignment="1">
      <alignment horizontal="left" vertical="center" wrapText="1"/>
    </xf>
    <xf numFmtId="0" fontId="0" fillId="0" borderId="29" xfId="0" applyBorder="1" applyAlignment="1">
      <alignment horizontal="left" vertical="center" wrapText="1"/>
    </xf>
    <xf numFmtId="0" fontId="18" fillId="0" borderId="0" xfId="0" applyFont="1" applyAlignment="1">
      <alignment horizontal="center" vertical="center"/>
    </xf>
    <xf numFmtId="0" fontId="0" fillId="0" borderId="0" xfId="0" applyAlignment="1">
      <alignment horizontal="center" vertical="center"/>
    </xf>
    <xf numFmtId="0" fontId="18" fillId="47" borderId="0" xfId="0" applyFont="1" applyFill="1" applyAlignment="1">
      <alignment horizontal="center" vertical="center"/>
    </xf>
    <xf numFmtId="0" fontId="33" fillId="0" borderId="63" xfId="333" applyBorder="1" applyAlignment="1">
      <alignment vertical="center" wrapText="1"/>
    </xf>
    <xf numFmtId="0" fontId="33" fillId="0" borderId="59" xfId="333" applyBorder="1" applyAlignment="1">
      <alignment vertical="center" wrapText="1"/>
    </xf>
    <xf numFmtId="0" fontId="2" fillId="0" borderId="64" xfId="0" applyFont="1" applyBorder="1" applyAlignment="1">
      <alignment vertical="center" wrapText="1"/>
    </xf>
    <xf numFmtId="0" fontId="2" fillId="0" borderId="65" xfId="0" applyFont="1" applyBorder="1" applyAlignment="1">
      <alignment vertical="center" wrapText="1"/>
    </xf>
    <xf numFmtId="0" fontId="2" fillId="48" borderId="25" xfId="0" applyFont="1" applyFill="1" applyBorder="1" applyAlignment="1">
      <alignment horizontal="center" vertical="center" wrapText="1"/>
    </xf>
    <xf numFmtId="0" fontId="2" fillId="48" borderId="26" xfId="0" applyFont="1" applyFill="1" applyBorder="1" applyAlignment="1">
      <alignment horizontal="center" vertical="center" wrapText="1"/>
    </xf>
    <xf numFmtId="0" fontId="2" fillId="48" borderId="27" xfId="0" applyFont="1" applyFill="1" applyBorder="1" applyAlignment="1">
      <alignment horizontal="center" vertical="center" wrapText="1"/>
    </xf>
    <xf numFmtId="0" fontId="27" fillId="0" borderId="63" xfId="0" applyFont="1" applyBorder="1" applyAlignment="1">
      <alignment vertical="center" wrapText="1"/>
    </xf>
    <xf numFmtId="0" fontId="27" fillId="0" borderId="59" xfId="0" applyFont="1" applyBorder="1" applyAlignment="1">
      <alignment vertical="center" wrapText="1"/>
    </xf>
    <xf numFmtId="0" fontId="18" fillId="0" borderId="0" xfId="0" applyFont="1" applyAlignment="1">
      <alignment horizontal="left" vertical="center"/>
    </xf>
    <xf numFmtId="0" fontId="18" fillId="6" borderId="53" xfId="0" applyFont="1" applyFill="1" applyBorder="1" applyAlignment="1">
      <alignment horizontal="left" vertical="center"/>
    </xf>
    <xf numFmtId="0" fontId="0" fillId="6" borderId="5" xfId="0" applyFill="1" applyBorder="1" applyAlignment="1">
      <alignment horizontal="left" vertical="center"/>
    </xf>
    <xf numFmtId="0" fontId="0" fillId="0" borderId="5" xfId="0" applyBorder="1" applyAlignment="1">
      <alignment horizontal="left" vertical="center"/>
    </xf>
    <xf numFmtId="0" fontId="0" fillId="0" borderId="5" xfId="0" applyBorder="1" applyAlignment="1">
      <alignment horizontal="left" vertical="center" wrapText="1"/>
    </xf>
    <xf numFmtId="0" fontId="0" fillId="0" borderId="0" xfId="0" applyAlignment="1">
      <alignment horizontal="left" vertical="center"/>
    </xf>
    <xf numFmtId="0" fontId="32" fillId="0" borderId="5" xfId="0" applyFont="1" applyBorder="1" applyAlignment="1">
      <alignment horizontal="left" vertical="center"/>
    </xf>
    <xf numFmtId="0" fontId="18" fillId="0" borderId="0" xfId="0" applyFont="1" applyAlignment="1">
      <alignment horizontal="left" vertical="center" wrapText="1"/>
    </xf>
    <xf numFmtId="0" fontId="0" fillId="6" borderId="5" xfId="0" applyFill="1" applyBorder="1" applyAlignment="1">
      <alignment horizontal="left" vertical="center" wrapText="1"/>
    </xf>
    <xf numFmtId="0" fontId="0" fillId="7" borderId="5" xfId="0" applyFill="1" applyBorder="1" applyAlignment="1">
      <alignment horizontal="left" vertical="center"/>
    </xf>
    <xf numFmtId="0" fontId="0" fillId="6" borderId="5" xfId="0" applyFill="1" applyBorder="1" applyAlignment="1">
      <alignment horizontal="center" vertical="center"/>
    </xf>
    <xf numFmtId="0" fontId="0" fillId="0" borderId="28" xfId="0" applyBorder="1" applyAlignment="1">
      <alignment horizontal="left" wrapText="1"/>
    </xf>
    <xf numFmtId="0" fontId="0" fillId="0" borderId="46" xfId="0" applyBorder="1" applyAlignment="1">
      <alignment horizontal="left" wrapText="1"/>
    </xf>
    <xf numFmtId="0" fontId="0" fillId="0" borderId="29" xfId="0" applyBorder="1" applyAlignment="1">
      <alignment horizontal="left" wrapText="1"/>
    </xf>
  </cellXfs>
  <cellStyles count="334">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xfId="331" builtinId="4"/>
    <cellStyle name="Currency 2" xfId="43" xr:uid="{00000000-0005-0000-0000-0000C4000000}"/>
    <cellStyle name="Currency 2 2" xfId="45" xr:uid="{00000000-0005-0000-0000-0000C5000000}"/>
    <cellStyle name="Currency 2 2 2" xfId="320" xr:uid="{00000000-0005-0000-0000-0000C6000000}"/>
    <cellStyle name="Currency 2 3" xfId="46" xr:uid="{00000000-0005-0000-0000-0000C7000000}"/>
    <cellStyle name="Currency 2 3 2" xfId="315" xr:uid="{00000000-0005-0000-0000-0000C8000000}"/>
    <cellStyle name="Currency 2 4" xfId="47" xr:uid="{00000000-0005-0000-0000-0000C9000000}"/>
    <cellStyle name="Currency 2 4 2" xfId="322" xr:uid="{00000000-0005-0000-0000-0000CA000000}"/>
    <cellStyle name="Currency 3" xfId="48" xr:uid="{00000000-0005-0000-0000-0000CB000000}"/>
    <cellStyle name="Currency 3 2" xfId="330" xr:uid="{00000000-0005-0000-0000-0000CC000000}"/>
    <cellStyle name="Currency 3 3" xfId="325" xr:uid="{00000000-0005-0000-0000-0000CD000000}"/>
    <cellStyle name="Currency 4" xfId="49" xr:uid="{00000000-0005-0000-0000-0000CE000000}"/>
    <cellStyle name="Currency 4 2" xfId="50" xr:uid="{00000000-0005-0000-0000-0000CF000000}"/>
    <cellStyle name="Currency 5" xfId="51" xr:uid="{00000000-0005-0000-0000-0000D0000000}"/>
    <cellStyle name="Currency 6" xfId="52" xr:uid="{00000000-0005-0000-0000-0000D1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333" builtinId="8"/>
    <cellStyle name="Hyperlink 2" xfId="53" xr:uid="{00000000-0005-0000-0000-0000D9000000}"/>
    <cellStyle name="Input" xfId="9" builtinId="20" customBuiltin="1"/>
    <cellStyle name="Linked Cell" xfId="12" builtinId="24" customBuiltin="1"/>
    <cellStyle name="Neutral" xfId="8" builtinId="28" customBuiltin="1"/>
    <cellStyle name="Normal" xfId="0" builtinId="0"/>
    <cellStyle name="Normal 10" xfId="54" xr:uid="{00000000-0005-0000-0000-0000DE000000}"/>
    <cellStyle name="Normal 10 2" xfId="55" xr:uid="{00000000-0005-0000-0000-0000DF000000}"/>
    <cellStyle name="Normal 10 2 2" xfId="56" xr:uid="{00000000-0005-0000-0000-0000E0000000}"/>
    <cellStyle name="Normal 10 2 3" xfId="57" xr:uid="{00000000-0005-0000-0000-0000E1000000}"/>
    <cellStyle name="Normal 10 3" xfId="58" xr:uid="{00000000-0005-0000-0000-0000E2000000}"/>
    <cellStyle name="Normal 10 4" xfId="59" xr:uid="{00000000-0005-0000-0000-0000E3000000}"/>
    <cellStyle name="Normal 11" xfId="60" xr:uid="{00000000-0005-0000-0000-0000E4000000}"/>
    <cellStyle name="Normal 11 2" xfId="61" xr:uid="{00000000-0005-0000-0000-0000E5000000}"/>
    <cellStyle name="Normal 12" xfId="62" xr:uid="{00000000-0005-0000-0000-0000E6000000}"/>
    <cellStyle name="Normal 12 2" xfId="63" xr:uid="{00000000-0005-0000-0000-0000E7000000}"/>
    <cellStyle name="Normal 13" xfId="64" xr:uid="{00000000-0005-0000-0000-0000E8000000}"/>
    <cellStyle name="Normal 13 2" xfId="65" xr:uid="{00000000-0005-0000-0000-0000E9000000}"/>
    <cellStyle name="Normal 14" xfId="66" xr:uid="{00000000-0005-0000-0000-0000EA000000}"/>
    <cellStyle name="Normal 14 2" xfId="67" xr:uid="{00000000-0005-0000-0000-0000EB000000}"/>
    <cellStyle name="Normal 15" xfId="68" xr:uid="{00000000-0005-0000-0000-0000EC000000}"/>
    <cellStyle name="Normal 15 2" xfId="69" xr:uid="{00000000-0005-0000-0000-0000ED000000}"/>
    <cellStyle name="Normal 16" xfId="70" xr:uid="{00000000-0005-0000-0000-0000EE000000}"/>
    <cellStyle name="Normal 16 2" xfId="71" xr:uid="{00000000-0005-0000-0000-0000EF000000}"/>
    <cellStyle name="Normal 17" xfId="72" xr:uid="{00000000-0005-0000-0000-0000F0000000}"/>
    <cellStyle name="Normal 17 2" xfId="73" xr:uid="{00000000-0005-0000-0000-0000F1000000}"/>
    <cellStyle name="Normal 18" xfId="74" xr:uid="{00000000-0005-0000-0000-0000F2000000}"/>
    <cellStyle name="Normal 18 2" xfId="75" xr:uid="{00000000-0005-0000-0000-0000F3000000}"/>
    <cellStyle name="Normal 19" xfId="76" xr:uid="{00000000-0005-0000-0000-0000F4000000}"/>
    <cellStyle name="Normal 19 2" xfId="77" xr:uid="{00000000-0005-0000-0000-0000F5000000}"/>
    <cellStyle name="Normal 2" xfId="41" xr:uid="{00000000-0005-0000-0000-0000F6000000}"/>
    <cellStyle name="Normal 2 2" xfId="78" xr:uid="{00000000-0005-0000-0000-0000F7000000}"/>
    <cellStyle name="Normal 2 2 2" xfId="79" xr:uid="{00000000-0005-0000-0000-0000F8000000}"/>
    <cellStyle name="Normal 2 2 3" xfId="80" xr:uid="{00000000-0005-0000-0000-0000F9000000}"/>
    <cellStyle name="Normal 2 2 4" xfId="81" xr:uid="{00000000-0005-0000-0000-0000FA000000}"/>
    <cellStyle name="Normal 2 2 5" xfId="310" xr:uid="{00000000-0005-0000-0000-0000FB000000}"/>
    <cellStyle name="Normal 2 3" xfId="82" xr:uid="{00000000-0005-0000-0000-0000FC000000}"/>
    <cellStyle name="Normal 2 3 2" xfId="313" xr:uid="{00000000-0005-0000-0000-0000FD000000}"/>
    <cellStyle name="Normal 2 4" xfId="323" xr:uid="{00000000-0005-0000-0000-0000FE000000}"/>
    <cellStyle name="Normal 20" xfId="83" xr:uid="{00000000-0005-0000-0000-0000FF000000}"/>
    <cellStyle name="Normal 21" xfId="84" xr:uid="{00000000-0005-0000-0000-000000010000}"/>
    <cellStyle name="Normal 22" xfId="85" xr:uid="{00000000-0005-0000-0000-000001010000}"/>
    <cellStyle name="Normal 23" xfId="86" xr:uid="{00000000-0005-0000-0000-000002010000}"/>
    <cellStyle name="Normal 23 2" xfId="87" xr:uid="{00000000-0005-0000-0000-000003010000}"/>
    <cellStyle name="Normal 24" xfId="88" xr:uid="{00000000-0005-0000-0000-000004010000}"/>
    <cellStyle name="Normal 24 2" xfId="89" xr:uid="{00000000-0005-0000-0000-000005010000}"/>
    <cellStyle name="Normal 25" xfId="90" xr:uid="{00000000-0005-0000-0000-000006010000}"/>
    <cellStyle name="Normal 3" xfId="44" xr:uid="{00000000-0005-0000-0000-000007010000}"/>
    <cellStyle name="Normal 3 2" xfId="91" xr:uid="{00000000-0005-0000-0000-000008010000}"/>
    <cellStyle name="Normal 3 2 2" xfId="92" xr:uid="{00000000-0005-0000-0000-000009010000}"/>
    <cellStyle name="Normal 3 2 3" xfId="319" xr:uid="{00000000-0005-0000-0000-00000A010000}"/>
    <cellStyle name="Normal 3 3" xfId="93" xr:uid="{00000000-0005-0000-0000-00000B010000}"/>
    <cellStyle name="Normal 3 3 2" xfId="94" xr:uid="{00000000-0005-0000-0000-00000C010000}"/>
    <cellStyle name="Normal 3 3 3" xfId="314" xr:uid="{00000000-0005-0000-0000-00000D010000}"/>
    <cellStyle name="Normal 3 4" xfId="95" xr:uid="{00000000-0005-0000-0000-00000E010000}"/>
    <cellStyle name="Normal 3 4 2" xfId="311" xr:uid="{00000000-0005-0000-0000-00000F010000}"/>
    <cellStyle name="Normal 3 5" xfId="308" xr:uid="{00000000-0005-0000-0000-000010010000}"/>
    <cellStyle name="Normal 4" xfId="96" xr:uid="{00000000-0005-0000-0000-000011010000}"/>
    <cellStyle name="Normal 4 2" xfId="97" xr:uid="{00000000-0005-0000-0000-000012010000}"/>
    <cellStyle name="Normal 4 2 2" xfId="98" xr:uid="{00000000-0005-0000-0000-000013010000}"/>
    <cellStyle name="Normal 4 2 3" xfId="99" xr:uid="{00000000-0005-0000-0000-000014010000}"/>
    <cellStyle name="Normal 4 2 4" xfId="317" xr:uid="{00000000-0005-0000-0000-000015010000}"/>
    <cellStyle name="Normal 4 3" xfId="100" xr:uid="{00000000-0005-0000-0000-000016010000}"/>
    <cellStyle name="Normal 4 3 2" xfId="101" xr:uid="{00000000-0005-0000-0000-000017010000}"/>
    <cellStyle name="Normal 4 4" xfId="102" xr:uid="{00000000-0005-0000-0000-000018010000}"/>
    <cellStyle name="Normal 4 5" xfId="103" xr:uid="{00000000-0005-0000-0000-000019010000}"/>
    <cellStyle name="Normal 4 6" xfId="309" xr:uid="{00000000-0005-0000-0000-00001A010000}"/>
    <cellStyle name="Normal 5" xfId="104" xr:uid="{00000000-0005-0000-0000-00001B010000}"/>
    <cellStyle name="Normal 5 2" xfId="105" xr:uid="{00000000-0005-0000-0000-00001C010000}"/>
    <cellStyle name="Normal 5 2 2" xfId="106" xr:uid="{00000000-0005-0000-0000-00001D010000}"/>
    <cellStyle name="Normal 5 2 3" xfId="107" xr:uid="{00000000-0005-0000-0000-00001E010000}"/>
    <cellStyle name="Normal 5 2 4" xfId="328" xr:uid="{00000000-0005-0000-0000-00001F010000}"/>
    <cellStyle name="Normal 5 3" xfId="108" xr:uid="{00000000-0005-0000-0000-000020010000}"/>
    <cellStyle name="Normal 5 4" xfId="109" xr:uid="{00000000-0005-0000-0000-000021010000}"/>
    <cellStyle name="Normal 5 5" xfId="324" xr:uid="{00000000-0005-0000-0000-000022010000}"/>
    <cellStyle name="Normal 6" xfId="110" xr:uid="{00000000-0005-0000-0000-000023010000}"/>
    <cellStyle name="Normal 6 2" xfId="111" xr:uid="{00000000-0005-0000-0000-000024010000}"/>
    <cellStyle name="Normal 6 2 2" xfId="112" xr:uid="{00000000-0005-0000-0000-000025010000}"/>
    <cellStyle name="Normal 6 3" xfId="113" xr:uid="{00000000-0005-0000-0000-000026010000}"/>
    <cellStyle name="Normal 6 4" xfId="114" xr:uid="{00000000-0005-0000-0000-000027010000}"/>
    <cellStyle name="Normal 6 4 2" xfId="115" xr:uid="{00000000-0005-0000-0000-000028010000}"/>
    <cellStyle name="Normal 6 5" xfId="327" xr:uid="{00000000-0005-0000-0000-000029010000}"/>
    <cellStyle name="Normal 7" xfId="116" xr:uid="{00000000-0005-0000-0000-00002A010000}"/>
    <cellStyle name="Normal 7 2" xfId="117" xr:uid="{00000000-0005-0000-0000-00002B010000}"/>
    <cellStyle name="Normal 7 3" xfId="118" xr:uid="{00000000-0005-0000-0000-00002C010000}"/>
    <cellStyle name="Normal 8" xfId="119" xr:uid="{00000000-0005-0000-0000-00002D010000}"/>
    <cellStyle name="Normal 9" xfId="120" xr:uid="{00000000-0005-0000-0000-00002E010000}"/>
    <cellStyle name="Normal 9 2" xfId="121" xr:uid="{00000000-0005-0000-0000-00002F010000}"/>
    <cellStyle name="Normal 9 3" xfId="122" xr:uid="{00000000-0005-0000-0000-000030010000}"/>
    <cellStyle name="Note 10" xfId="293" xr:uid="{00000000-0005-0000-0000-000031010000}"/>
    <cellStyle name="Note 11" xfId="294" xr:uid="{00000000-0005-0000-0000-000032010000}"/>
    <cellStyle name="Note 12" xfId="295" xr:uid="{00000000-0005-0000-0000-000033010000}"/>
    <cellStyle name="Note 13" xfId="296" xr:uid="{00000000-0005-0000-0000-000034010000}"/>
    <cellStyle name="Note 14" xfId="297" xr:uid="{00000000-0005-0000-0000-000035010000}"/>
    <cellStyle name="Note 15" xfId="298" xr:uid="{00000000-0005-0000-0000-000036010000}"/>
    <cellStyle name="Note 16" xfId="299" xr:uid="{00000000-0005-0000-0000-000037010000}"/>
    <cellStyle name="Note 2" xfId="300" xr:uid="{00000000-0005-0000-0000-000038010000}"/>
    <cellStyle name="Note 3" xfId="301" xr:uid="{00000000-0005-0000-0000-000039010000}"/>
    <cellStyle name="Note 4" xfId="302" xr:uid="{00000000-0005-0000-0000-00003A010000}"/>
    <cellStyle name="Note 5" xfId="303" xr:uid="{00000000-0005-0000-0000-00003B010000}"/>
    <cellStyle name="Note 6" xfId="304" xr:uid="{00000000-0005-0000-0000-00003C010000}"/>
    <cellStyle name="Note 7" xfId="305" xr:uid="{00000000-0005-0000-0000-00003D010000}"/>
    <cellStyle name="Note 8" xfId="306" xr:uid="{00000000-0005-0000-0000-00003E010000}"/>
    <cellStyle name="Note 9" xfId="307" xr:uid="{00000000-0005-0000-0000-00003F010000}"/>
    <cellStyle name="Output" xfId="10" builtinId="21" customBuiltin="1"/>
    <cellStyle name="Percent" xfId="332" builtinId="5"/>
    <cellStyle name="Percent 2" xfId="42" xr:uid="{00000000-0005-0000-0000-000042010000}"/>
    <cellStyle name="Percent 2 2" xfId="321" xr:uid="{00000000-0005-0000-0000-000043010000}"/>
    <cellStyle name="Percent 2 3" xfId="316" xr:uid="{00000000-0005-0000-0000-000044010000}"/>
    <cellStyle name="Percent 3" xfId="123" xr:uid="{00000000-0005-0000-0000-000045010000}"/>
    <cellStyle name="Percent 3 2" xfId="318" xr:uid="{00000000-0005-0000-0000-000046010000}"/>
    <cellStyle name="Percent 4" xfId="124" xr:uid="{00000000-0005-0000-0000-000047010000}"/>
    <cellStyle name="Percent 4 2" xfId="312" xr:uid="{00000000-0005-0000-0000-000048010000}"/>
    <cellStyle name="Percent 5" xfId="326" xr:uid="{00000000-0005-0000-0000-000049010000}"/>
    <cellStyle name="Percent 5 2" xfId="329" xr:uid="{00000000-0005-0000-0000-00004A010000}"/>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0</xdr:rowOff>
    </xdr:from>
    <xdr:to>
      <xdr:col>2</xdr:col>
      <xdr:colOff>19050</xdr:colOff>
      <xdr:row>15</xdr:row>
      <xdr:rowOff>19050</xdr:rowOff>
    </xdr:to>
    <xdr:pic>
      <xdr:nvPicPr>
        <xdr:cNvPr id="2" name="Picture 1" descr="ecblan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15</xdr:row>
      <xdr:rowOff>0</xdr:rowOff>
    </xdr:from>
    <xdr:to>
      <xdr:col>3</xdr:col>
      <xdr:colOff>19050</xdr:colOff>
      <xdr:row>15</xdr:row>
      <xdr:rowOff>19050</xdr:rowOff>
    </xdr:to>
    <xdr:pic>
      <xdr:nvPicPr>
        <xdr:cNvPr id="3" name="Picture 2" descr="ecbla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9</xdr:row>
      <xdr:rowOff>66675</xdr:rowOff>
    </xdr:from>
    <xdr:to>
      <xdr:col>5</xdr:col>
      <xdr:colOff>0</xdr:colOff>
      <xdr:row>9</xdr:row>
      <xdr:rowOff>76200</xdr:rowOff>
    </xdr:to>
    <xdr:pic>
      <xdr:nvPicPr>
        <xdr:cNvPr id="4" name="Picture 3" descr="ecblan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42</xdr:row>
      <xdr:rowOff>0</xdr:rowOff>
    </xdr:from>
    <xdr:to>
      <xdr:col>2</xdr:col>
      <xdr:colOff>19050</xdr:colOff>
      <xdr:row>42</xdr:row>
      <xdr:rowOff>19050</xdr:rowOff>
    </xdr:to>
    <xdr:pic>
      <xdr:nvPicPr>
        <xdr:cNvPr id="5" name="Picture 4" descr="ecblank">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42</xdr:row>
      <xdr:rowOff>0</xdr:rowOff>
    </xdr:from>
    <xdr:to>
      <xdr:col>3</xdr:col>
      <xdr:colOff>19050</xdr:colOff>
      <xdr:row>42</xdr:row>
      <xdr:rowOff>19050</xdr:rowOff>
    </xdr:to>
    <xdr:pic>
      <xdr:nvPicPr>
        <xdr:cNvPr id="6" name="Picture 5" descr="ecblank">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64</xdr:row>
      <xdr:rowOff>0</xdr:rowOff>
    </xdr:from>
    <xdr:to>
      <xdr:col>0</xdr:col>
      <xdr:colOff>19050</xdr:colOff>
      <xdr:row>64</xdr:row>
      <xdr:rowOff>19050</xdr:rowOff>
    </xdr:to>
    <xdr:pic>
      <xdr:nvPicPr>
        <xdr:cNvPr id="7" name="Picture 6" descr="ecblank">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74</xdr:row>
      <xdr:rowOff>0</xdr:rowOff>
    </xdr:from>
    <xdr:to>
      <xdr:col>0</xdr:col>
      <xdr:colOff>19050</xdr:colOff>
      <xdr:row>74</xdr:row>
      <xdr:rowOff>19050</xdr:rowOff>
    </xdr:to>
    <xdr:pic>
      <xdr:nvPicPr>
        <xdr:cNvPr id="9" name="Picture 8" descr="ecblank">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ensus.gov/main/www/cen2000.html%20%0d" TargetMode="External"/><Relationship Id="rId3" Type="http://schemas.openxmlformats.org/officeDocument/2006/relationships/hyperlink" Target="http://www.census.gov/hhes/www/saipe/index.html" TargetMode="External"/><Relationship Id="rId7" Type="http://schemas.openxmlformats.org/officeDocument/2006/relationships/hyperlink" Target="http://www.census.gov/hhes/www/saipe/index.html" TargetMode="External"/><Relationship Id="rId2" Type="http://schemas.openxmlformats.org/officeDocument/2006/relationships/hyperlink" Target="http://www.bea.gov/regional/" TargetMode="External"/><Relationship Id="rId1" Type="http://schemas.openxmlformats.org/officeDocument/2006/relationships/hyperlink" Target="mailto:servewisconsin@wisconsin.gov" TargetMode="External"/><Relationship Id="rId6" Type="http://schemas.openxmlformats.org/officeDocument/2006/relationships/hyperlink" Target="http://www.ers.usda.gov/Data/RuralUrbanContinuumCodes/" TargetMode="External"/><Relationship Id="rId11" Type="http://schemas.openxmlformats.org/officeDocument/2006/relationships/printerSettings" Target="../printerSettings/printerSettings3.bin"/><Relationship Id="rId5" Type="http://schemas.openxmlformats.org/officeDocument/2006/relationships/hyperlink" Target="http://www.bls.gov/" TargetMode="External"/><Relationship Id="rId10" Type="http://schemas.openxmlformats.org/officeDocument/2006/relationships/hyperlink" Target="http://www.ers.usda.gov/Data/RuralUrbanContinuumCodes/" TargetMode="External"/><Relationship Id="rId4" Type="http://schemas.openxmlformats.org/officeDocument/2006/relationships/hyperlink" Target="http://www.census.gov/main/www/cen2000.html%20%0d" TargetMode="External"/><Relationship Id="rId9" Type="http://schemas.openxmlformats.org/officeDocument/2006/relationships/hyperlink" Target="http://www.bls.gov/lau/home.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96"/>
  <sheetViews>
    <sheetView tabSelected="1" zoomScaleNormal="100" zoomScaleSheetLayoutView="90" workbookViewId="0">
      <selection activeCell="B6" sqref="B6"/>
    </sheetView>
  </sheetViews>
  <sheetFormatPr defaultRowHeight="14.25" x14ac:dyDescent="0.25"/>
  <cols>
    <col min="1" max="1" width="43.28515625" style="50" customWidth="1"/>
    <col min="2" max="2" width="46.42578125" style="50" customWidth="1"/>
    <col min="3" max="3" width="11.85546875" style="101" customWidth="1"/>
    <col min="4" max="4" width="13" style="101" customWidth="1"/>
    <col min="5" max="5" width="13.140625" style="101" customWidth="1"/>
    <col min="6" max="6" width="36" style="50" hidden="1" customWidth="1"/>
    <col min="7" max="7" width="24.28515625" style="50" hidden="1" customWidth="1"/>
    <col min="8" max="8" width="0" style="50" hidden="1" customWidth="1"/>
    <col min="9" max="9" width="13.140625" style="50" customWidth="1"/>
    <col min="10" max="10" width="13.7109375" style="50" customWidth="1"/>
    <col min="11" max="16384" width="9.140625" style="50"/>
  </cols>
  <sheetData>
    <row r="1" spans="1:5" ht="30" customHeight="1" x14ac:dyDescent="0.25">
      <c r="A1" s="155" t="s">
        <v>146</v>
      </c>
      <c r="B1" s="156"/>
      <c r="C1" s="156"/>
      <c r="D1" s="156"/>
      <c r="E1" s="156"/>
    </row>
    <row r="2" spans="1:5" ht="46.5" customHeight="1" thickBot="1" x14ac:dyDescent="0.3">
      <c r="A2" s="157" t="s">
        <v>162</v>
      </c>
      <c r="B2" s="158"/>
      <c r="C2" s="158"/>
      <c r="D2" s="158"/>
      <c r="E2" s="158"/>
    </row>
    <row r="3" spans="1:5" ht="18.75" thickBot="1" x14ac:dyDescent="0.3">
      <c r="A3" s="149" t="s">
        <v>0</v>
      </c>
      <c r="B3" s="150"/>
      <c r="C3" s="150"/>
      <c r="D3" s="150"/>
      <c r="E3" s="151"/>
    </row>
    <row r="4" spans="1:5" ht="25.5" x14ac:dyDescent="0.25">
      <c r="A4" s="51" t="s">
        <v>147</v>
      </c>
      <c r="B4" s="52" t="s">
        <v>148</v>
      </c>
      <c r="C4" s="80" t="s">
        <v>27</v>
      </c>
      <c r="D4" s="81" t="s">
        <v>28</v>
      </c>
      <c r="E4" s="82" t="s">
        <v>29</v>
      </c>
    </row>
    <row r="5" spans="1:5" x14ac:dyDescent="0.25">
      <c r="A5" s="74"/>
      <c r="B5" s="75"/>
      <c r="C5" s="83"/>
      <c r="D5" s="84"/>
      <c r="E5" s="85">
        <f>C5+D5</f>
        <v>0</v>
      </c>
    </row>
    <row r="6" spans="1:5" x14ac:dyDescent="0.25">
      <c r="A6" s="74"/>
      <c r="B6" s="75"/>
      <c r="C6" s="83"/>
      <c r="D6" s="84"/>
      <c r="E6" s="85">
        <f>C6+D6</f>
        <v>0</v>
      </c>
    </row>
    <row r="7" spans="1:5" x14ac:dyDescent="0.25">
      <c r="A7" s="74"/>
      <c r="B7" s="75"/>
      <c r="C7" s="83"/>
      <c r="D7" s="84"/>
      <c r="E7" s="85">
        <f>C7+D7</f>
        <v>0</v>
      </c>
    </row>
    <row r="8" spans="1:5" x14ac:dyDescent="0.25">
      <c r="A8" s="74"/>
      <c r="B8" s="75"/>
      <c r="C8" s="83"/>
      <c r="D8" s="84"/>
      <c r="E8" s="85">
        <f>C8+D8</f>
        <v>0</v>
      </c>
    </row>
    <row r="9" spans="1:5" ht="15" thickBot="1" x14ac:dyDescent="0.3">
      <c r="A9" s="152" t="s">
        <v>16</v>
      </c>
      <c r="B9" s="153"/>
      <c r="C9" s="86">
        <f>SUM(C5:C8)</f>
        <v>0</v>
      </c>
      <c r="D9" s="87">
        <f>SUM(D5:D8)</f>
        <v>0</v>
      </c>
      <c r="E9" s="88">
        <f>C9+D9</f>
        <v>0</v>
      </c>
    </row>
    <row r="10" spans="1:5" ht="31.5" x14ac:dyDescent="0.25">
      <c r="A10" s="61" t="s">
        <v>149</v>
      </c>
      <c r="B10" s="62" t="s">
        <v>15</v>
      </c>
      <c r="C10" s="89" t="s">
        <v>27</v>
      </c>
      <c r="D10" s="90" t="s">
        <v>28</v>
      </c>
      <c r="E10" s="91" t="s">
        <v>29</v>
      </c>
    </row>
    <row r="11" spans="1:5" x14ac:dyDescent="0.25">
      <c r="A11" s="74"/>
      <c r="B11" s="75"/>
      <c r="C11" s="83"/>
      <c r="D11" s="84"/>
      <c r="E11" s="85">
        <f>C11+D11</f>
        <v>0</v>
      </c>
    </row>
    <row r="12" spans="1:5" x14ac:dyDescent="0.25">
      <c r="A12" s="74"/>
      <c r="B12" s="75"/>
      <c r="C12" s="83"/>
      <c r="D12" s="84"/>
      <c r="E12" s="85">
        <f>C12+D12</f>
        <v>0</v>
      </c>
    </row>
    <row r="13" spans="1:5" x14ac:dyDescent="0.25">
      <c r="A13" s="74"/>
      <c r="B13" s="75"/>
      <c r="C13" s="83"/>
      <c r="D13" s="84"/>
      <c r="E13" s="85">
        <f>C13+D13</f>
        <v>0</v>
      </c>
    </row>
    <row r="14" spans="1:5" x14ac:dyDescent="0.25">
      <c r="A14" s="74"/>
      <c r="B14" s="75"/>
      <c r="C14" s="83"/>
      <c r="D14" s="84"/>
      <c r="E14" s="85">
        <f>C14+D14</f>
        <v>0</v>
      </c>
    </row>
    <row r="15" spans="1:5" ht="15" thickBot="1" x14ac:dyDescent="0.3">
      <c r="A15" s="152" t="s">
        <v>19</v>
      </c>
      <c r="B15" s="153"/>
      <c r="C15" s="86">
        <f>SUM(C11:C14)</f>
        <v>0</v>
      </c>
      <c r="D15" s="87">
        <f>SUM(D11:D14)</f>
        <v>0</v>
      </c>
      <c r="E15" s="88">
        <f>C15+D15</f>
        <v>0</v>
      </c>
    </row>
    <row r="16" spans="1:5" ht="16.5" thickBot="1" x14ac:dyDescent="0.3">
      <c r="A16" s="63" t="s">
        <v>1</v>
      </c>
      <c r="B16" s="64"/>
      <c r="C16" s="92"/>
      <c r="D16" s="93" t="s">
        <v>2</v>
      </c>
      <c r="E16" s="94"/>
    </row>
    <row r="17" spans="1:5" ht="31.5" x14ac:dyDescent="0.25">
      <c r="A17" s="65" t="s">
        <v>150</v>
      </c>
      <c r="B17" s="62" t="s">
        <v>15</v>
      </c>
      <c r="C17" s="89" t="s">
        <v>27</v>
      </c>
      <c r="D17" s="90" t="s">
        <v>28</v>
      </c>
      <c r="E17" s="91" t="s">
        <v>29</v>
      </c>
    </row>
    <row r="18" spans="1:5" x14ac:dyDescent="0.25">
      <c r="A18" s="54"/>
      <c r="B18" s="55"/>
      <c r="C18" s="83"/>
      <c r="D18" s="84"/>
      <c r="E18" s="85">
        <f>C18+D18</f>
        <v>0</v>
      </c>
    </row>
    <row r="19" spans="1:5" x14ac:dyDescent="0.25">
      <c r="A19" s="56"/>
      <c r="B19" s="55"/>
      <c r="C19" s="83"/>
      <c r="D19" s="84"/>
      <c r="E19" s="85">
        <f t="shared" ref="E19:E20" si="0">C19+D19</f>
        <v>0</v>
      </c>
    </row>
    <row r="20" spans="1:5" x14ac:dyDescent="0.25">
      <c r="A20" s="56"/>
      <c r="B20" s="55"/>
      <c r="C20" s="83"/>
      <c r="D20" s="84"/>
      <c r="E20" s="85">
        <f t="shared" si="0"/>
        <v>0</v>
      </c>
    </row>
    <row r="21" spans="1:5" x14ac:dyDescent="0.25">
      <c r="A21" s="56"/>
      <c r="B21" s="55"/>
      <c r="C21" s="83"/>
      <c r="D21" s="84"/>
      <c r="E21" s="85">
        <f>C21+D21</f>
        <v>0</v>
      </c>
    </row>
    <row r="22" spans="1:5" ht="15" thickBot="1" x14ac:dyDescent="0.3">
      <c r="A22" s="152" t="s">
        <v>17</v>
      </c>
      <c r="B22" s="153"/>
      <c r="C22" s="86">
        <f>SUM(C18:C21)</f>
        <v>0</v>
      </c>
      <c r="D22" s="87">
        <f>SUM(D18:D21)</f>
        <v>0</v>
      </c>
      <c r="E22" s="88">
        <f>C22+D22</f>
        <v>0</v>
      </c>
    </row>
    <row r="23" spans="1:5" ht="31.5" x14ac:dyDescent="0.25">
      <c r="A23" s="65" t="s">
        <v>151</v>
      </c>
      <c r="B23" s="62" t="s">
        <v>15</v>
      </c>
      <c r="C23" s="89" t="s">
        <v>27</v>
      </c>
      <c r="D23" s="90" t="s">
        <v>28</v>
      </c>
      <c r="E23" s="91" t="s">
        <v>29</v>
      </c>
    </row>
    <row r="24" spans="1:5" x14ac:dyDescent="0.25">
      <c r="A24" s="56" t="s">
        <v>144</v>
      </c>
      <c r="B24" s="55" t="s">
        <v>144</v>
      </c>
      <c r="C24" s="83">
        <v>0</v>
      </c>
      <c r="D24" s="84">
        <v>0</v>
      </c>
      <c r="E24" s="85">
        <v>0</v>
      </c>
    </row>
    <row r="25" spans="1:5" ht="15" thickBot="1" x14ac:dyDescent="0.3">
      <c r="A25" s="152" t="s">
        <v>18</v>
      </c>
      <c r="B25" s="154"/>
      <c r="C25" s="86">
        <f>SUM(C24:C24)</f>
        <v>0</v>
      </c>
      <c r="D25" s="87">
        <f>SUM(D24:D24)</f>
        <v>0</v>
      </c>
      <c r="E25" s="88">
        <f>C25+D25</f>
        <v>0</v>
      </c>
    </row>
    <row r="26" spans="1:5" ht="31.5" x14ac:dyDescent="0.25">
      <c r="A26" s="61" t="s">
        <v>152</v>
      </c>
      <c r="B26" s="62" t="s">
        <v>15</v>
      </c>
      <c r="C26" s="89" t="s">
        <v>27</v>
      </c>
      <c r="D26" s="90" t="s">
        <v>28</v>
      </c>
      <c r="E26" s="91" t="s">
        <v>29</v>
      </c>
    </row>
    <row r="27" spans="1:5" x14ac:dyDescent="0.25">
      <c r="A27" s="76"/>
      <c r="B27" s="77"/>
      <c r="C27" s="95"/>
      <c r="D27" s="96"/>
      <c r="E27" s="85">
        <f>C27+D27</f>
        <v>0</v>
      </c>
    </row>
    <row r="28" spans="1:5" x14ac:dyDescent="0.25">
      <c r="A28" s="74"/>
      <c r="B28" s="75"/>
      <c r="C28" s="83"/>
      <c r="D28" s="84"/>
      <c r="E28" s="85">
        <f>C28+D28</f>
        <v>0</v>
      </c>
    </row>
    <row r="29" spans="1:5" x14ac:dyDescent="0.25">
      <c r="A29" s="74"/>
      <c r="B29" s="75"/>
      <c r="C29" s="83"/>
      <c r="D29" s="84"/>
      <c r="E29" s="85">
        <f>C29+D29</f>
        <v>0</v>
      </c>
    </row>
    <row r="30" spans="1:5" ht="15" thickBot="1" x14ac:dyDescent="0.3">
      <c r="A30" s="152" t="s">
        <v>20</v>
      </c>
      <c r="B30" s="153"/>
      <c r="C30" s="86">
        <f>SUM(C27:C29)</f>
        <v>0</v>
      </c>
      <c r="D30" s="87">
        <f>SUM(D27:D29)</f>
        <v>0</v>
      </c>
      <c r="E30" s="88">
        <f>C30+D30</f>
        <v>0</v>
      </c>
    </row>
    <row r="31" spans="1:5" ht="31.5" x14ac:dyDescent="0.25">
      <c r="A31" s="61" t="s">
        <v>153</v>
      </c>
      <c r="B31" s="62" t="s">
        <v>15</v>
      </c>
      <c r="C31" s="89" t="s">
        <v>27</v>
      </c>
      <c r="D31" s="90" t="s">
        <v>28</v>
      </c>
      <c r="E31" s="91" t="s">
        <v>29</v>
      </c>
    </row>
    <row r="32" spans="1:5" x14ac:dyDescent="0.25">
      <c r="A32" s="74"/>
      <c r="B32" s="75"/>
      <c r="C32" s="83"/>
      <c r="D32" s="84"/>
      <c r="E32" s="85">
        <f t="shared" ref="E32:E37" si="1">C32+D32</f>
        <v>0</v>
      </c>
    </row>
    <row r="33" spans="1:5" x14ac:dyDescent="0.25">
      <c r="A33" s="74"/>
      <c r="B33" s="75"/>
      <c r="C33" s="83"/>
      <c r="D33" s="84"/>
      <c r="E33" s="85">
        <f t="shared" si="1"/>
        <v>0</v>
      </c>
    </row>
    <row r="34" spans="1:5" x14ac:dyDescent="0.25">
      <c r="A34" s="74"/>
      <c r="B34" s="75"/>
      <c r="C34" s="83"/>
      <c r="D34" s="84"/>
      <c r="E34" s="85">
        <f t="shared" si="1"/>
        <v>0</v>
      </c>
    </row>
    <row r="35" spans="1:5" x14ac:dyDescent="0.25">
      <c r="A35" s="74"/>
      <c r="B35" s="75"/>
      <c r="C35" s="83"/>
      <c r="D35" s="84"/>
      <c r="E35" s="85">
        <f t="shared" si="1"/>
        <v>0</v>
      </c>
    </row>
    <row r="36" spans="1:5" x14ac:dyDescent="0.25">
      <c r="A36" s="74"/>
      <c r="B36" s="75"/>
      <c r="C36" s="83"/>
      <c r="D36" s="84"/>
      <c r="E36" s="85">
        <f t="shared" si="1"/>
        <v>0</v>
      </c>
    </row>
    <row r="37" spans="1:5" ht="15" thickBot="1" x14ac:dyDescent="0.3">
      <c r="A37" s="152" t="s">
        <v>21</v>
      </c>
      <c r="B37" s="153"/>
      <c r="C37" s="86">
        <f>SUM(C32:C36)</f>
        <v>0</v>
      </c>
      <c r="D37" s="87">
        <f>SUM(D32:D36)</f>
        <v>0</v>
      </c>
      <c r="E37" s="88">
        <f t="shared" si="1"/>
        <v>0</v>
      </c>
    </row>
    <row r="38" spans="1:5" ht="31.5" x14ac:dyDescent="0.25">
      <c r="A38" s="61" t="s">
        <v>154</v>
      </c>
      <c r="B38" s="62" t="s">
        <v>15</v>
      </c>
      <c r="C38" s="89" t="s">
        <v>27</v>
      </c>
      <c r="D38" s="90" t="s">
        <v>28</v>
      </c>
      <c r="E38" s="91" t="s">
        <v>29</v>
      </c>
    </row>
    <row r="39" spans="1:5" x14ac:dyDescent="0.25">
      <c r="A39" s="76"/>
      <c r="B39" s="77"/>
      <c r="C39" s="95"/>
      <c r="D39" s="96"/>
      <c r="E39" s="85">
        <f>C39+D39</f>
        <v>0</v>
      </c>
    </row>
    <row r="40" spans="1:5" x14ac:dyDescent="0.25">
      <c r="A40" s="76"/>
      <c r="B40" s="77"/>
      <c r="C40" s="95"/>
      <c r="D40" s="96"/>
      <c r="E40" s="85">
        <f>C40+D40</f>
        <v>0</v>
      </c>
    </row>
    <row r="41" spans="1:5" x14ac:dyDescent="0.25">
      <c r="A41" s="74"/>
      <c r="B41" s="75"/>
      <c r="C41" s="83"/>
      <c r="D41" s="84"/>
      <c r="E41" s="85">
        <f>C41+D41</f>
        <v>0</v>
      </c>
    </row>
    <row r="42" spans="1:5" ht="15" thickBot="1" x14ac:dyDescent="0.3">
      <c r="A42" s="152" t="s">
        <v>22</v>
      </c>
      <c r="B42" s="153"/>
      <c r="C42" s="86">
        <f>SUM(C39:C41)</f>
        <v>0</v>
      </c>
      <c r="D42" s="87">
        <f>SUM(D39:D41)</f>
        <v>0</v>
      </c>
      <c r="E42" s="88">
        <f>C42+D42</f>
        <v>0</v>
      </c>
    </row>
    <row r="43" spans="1:5" ht="16.5" thickBot="1" x14ac:dyDescent="0.3">
      <c r="A43" s="63" t="s">
        <v>3</v>
      </c>
      <c r="B43" s="64"/>
      <c r="C43" s="92"/>
      <c r="D43" s="93"/>
      <c r="E43" s="97"/>
    </row>
    <row r="44" spans="1:5" ht="31.5" x14ac:dyDescent="0.25">
      <c r="A44" s="61" t="s">
        <v>155</v>
      </c>
      <c r="B44" s="62" t="s">
        <v>15</v>
      </c>
      <c r="C44" s="89" t="s">
        <v>27</v>
      </c>
      <c r="D44" s="90" t="s">
        <v>28</v>
      </c>
      <c r="E44" s="91" t="s">
        <v>29</v>
      </c>
    </row>
    <row r="45" spans="1:5" x14ac:dyDescent="0.25">
      <c r="A45" s="56"/>
      <c r="B45" s="55"/>
      <c r="C45" s="83"/>
      <c r="D45" s="84"/>
      <c r="E45" s="85">
        <f>C45+D45</f>
        <v>0</v>
      </c>
    </row>
    <row r="46" spans="1:5" x14ac:dyDescent="0.25">
      <c r="A46" s="56"/>
      <c r="B46" s="55"/>
      <c r="C46" s="83"/>
      <c r="D46" s="84"/>
      <c r="E46" s="85">
        <f>C46+D46</f>
        <v>0</v>
      </c>
    </row>
    <row r="47" spans="1:5" ht="15" thickBot="1" x14ac:dyDescent="0.3">
      <c r="A47" s="152" t="s">
        <v>23</v>
      </c>
      <c r="B47" s="153"/>
      <c r="C47" s="86">
        <f>SUM(C45:C46)</f>
        <v>0</v>
      </c>
      <c r="D47" s="87">
        <f>SUM(D45:D46)</f>
        <v>0</v>
      </c>
      <c r="E47" s="88">
        <f t="shared" ref="E47:E61" si="2">C47+D47</f>
        <v>0</v>
      </c>
    </row>
    <row r="48" spans="1:5" ht="31.5" x14ac:dyDescent="0.25">
      <c r="A48" s="65" t="s">
        <v>156</v>
      </c>
      <c r="B48" s="62" t="s">
        <v>15</v>
      </c>
      <c r="C48" s="89" t="s">
        <v>27</v>
      </c>
      <c r="D48" s="90" t="s">
        <v>28</v>
      </c>
      <c r="E48" s="91" t="s">
        <v>29</v>
      </c>
    </row>
    <row r="49" spans="1:5" x14ac:dyDescent="0.25">
      <c r="A49" s="56" t="s">
        <v>144</v>
      </c>
      <c r="B49" s="55" t="s">
        <v>144</v>
      </c>
      <c r="C49" s="83">
        <v>0</v>
      </c>
      <c r="D49" s="84">
        <v>0</v>
      </c>
      <c r="E49" s="85">
        <f t="shared" si="2"/>
        <v>0</v>
      </c>
    </row>
    <row r="50" spans="1:5" ht="15" thickBot="1" x14ac:dyDescent="0.3">
      <c r="A50" s="152" t="s">
        <v>24</v>
      </c>
      <c r="B50" s="154"/>
      <c r="C50" s="86">
        <f>SUM(C49:C49)</f>
        <v>0</v>
      </c>
      <c r="D50" s="87">
        <f>SUM(D49:D49)</f>
        <v>0</v>
      </c>
      <c r="E50" s="88">
        <f t="shared" si="2"/>
        <v>0</v>
      </c>
    </row>
    <row r="51" spans="1:5" ht="31.5" x14ac:dyDescent="0.25">
      <c r="A51" s="61" t="s">
        <v>157</v>
      </c>
      <c r="B51" s="62" t="s">
        <v>15</v>
      </c>
      <c r="C51" s="89" t="s">
        <v>27</v>
      </c>
      <c r="D51" s="90" t="s">
        <v>28</v>
      </c>
      <c r="E51" s="91" t="s">
        <v>29</v>
      </c>
    </row>
    <row r="52" spans="1:5" x14ac:dyDescent="0.25">
      <c r="A52" s="74"/>
      <c r="B52" s="75"/>
      <c r="C52" s="83"/>
      <c r="D52" s="84"/>
      <c r="E52" s="85">
        <f t="shared" si="2"/>
        <v>0</v>
      </c>
    </row>
    <row r="53" spans="1:5" ht="15" thickBot="1" x14ac:dyDescent="0.3">
      <c r="A53" s="152" t="s">
        <v>25</v>
      </c>
      <c r="B53" s="153"/>
      <c r="C53" s="86">
        <f>SUM(C52)</f>
        <v>0</v>
      </c>
      <c r="D53" s="87">
        <f>SUM(D52)</f>
        <v>0</v>
      </c>
      <c r="E53" s="88">
        <f>C53+D53</f>
        <v>0</v>
      </c>
    </row>
    <row r="54" spans="1:5" ht="31.5" x14ac:dyDescent="0.25">
      <c r="A54" s="61" t="s">
        <v>158</v>
      </c>
      <c r="B54" s="62" t="s">
        <v>15</v>
      </c>
      <c r="C54" s="89" t="s">
        <v>27</v>
      </c>
      <c r="D54" s="90" t="s">
        <v>28</v>
      </c>
      <c r="E54" s="91" t="s">
        <v>29</v>
      </c>
    </row>
    <row r="55" spans="1:5" x14ac:dyDescent="0.25">
      <c r="A55" s="70" t="s">
        <v>70</v>
      </c>
      <c r="B55" s="71"/>
      <c r="C55" s="95"/>
      <c r="D55" s="96"/>
      <c r="E55" s="85">
        <f t="shared" si="2"/>
        <v>0</v>
      </c>
    </row>
    <row r="56" spans="1:5" x14ac:dyDescent="0.25">
      <c r="A56" s="70"/>
      <c r="B56" s="71"/>
      <c r="C56" s="95"/>
      <c r="D56" s="96"/>
      <c r="E56" s="85">
        <f t="shared" si="2"/>
        <v>0</v>
      </c>
    </row>
    <row r="57" spans="1:5" x14ac:dyDescent="0.25">
      <c r="A57" s="72"/>
      <c r="B57" s="73"/>
      <c r="C57" s="83"/>
      <c r="D57" s="84"/>
      <c r="E57" s="85">
        <f>C57+D57</f>
        <v>0</v>
      </c>
    </row>
    <row r="58" spans="1:5" x14ac:dyDescent="0.25">
      <c r="A58" s="72"/>
      <c r="B58" s="73"/>
      <c r="C58" s="83"/>
      <c r="D58" s="84"/>
      <c r="E58" s="85">
        <f t="shared" si="2"/>
        <v>0</v>
      </c>
    </row>
    <row r="59" spans="1:5" x14ac:dyDescent="0.25">
      <c r="A59" s="72"/>
      <c r="B59" s="73"/>
      <c r="C59" s="83"/>
      <c r="D59" s="84"/>
      <c r="E59" s="85">
        <f>C59+D59</f>
        <v>0</v>
      </c>
    </row>
    <row r="60" spans="1:5" ht="15" thickBot="1" x14ac:dyDescent="0.3">
      <c r="A60" s="152" t="s">
        <v>26</v>
      </c>
      <c r="B60" s="153"/>
      <c r="C60" s="86">
        <f>SUM(C55:C59)</f>
        <v>0</v>
      </c>
      <c r="D60" s="87">
        <f>SUM(D55:D59)</f>
        <v>0</v>
      </c>
      <c r="E60" s="88">
        <f t="shared" si="2"/>
        <v>0</v>
      </c>
    </row>
    <row r="61" spans="1:5" s="67" customFormat="1" ht="18" x14ac:dyDescent="0.25">
      <c r="A61" s="112" t="s">
        <v>4</v>
      </c>
      <c r="B61" s="113"/>
      <c r="C61" s="114">
        <f>C9+C15+C22+C25+C30+C37+C42+C47+C50+C53+C60</f>
        <v>0</v>
      </c>
      <c r="D61" s="115">
        <f>D9+D15+D22+D25+D30+D37+D42+D47+D50+D53+D60</f>
        <v>0</v>
      </c>
      <c r="E61" s="116">
        <f t="shared" si="2"/>
        <v>0</v>
      </c>
    </row>
    <row r="62" spans="1:5" s="66" customFormat="1" ht="16.5" thickBot="1" x14ac:dyDescent="0.3">
      <c r="A62" s="69"/>
      <c r="B62" s="69" t="s">
        <v>9</v>
      </c>
      <c r="C62" s="98" t="e">
        <f>C61/E61</f>
        <v>#DIV/0!</v>
      </c>
      <c r="D62" s="99" t="e">
        <f>D61/E61</f>
        <v>#DIV/0!</v>
      </c>
      <c r="E62" s="100"/>
    </row>
    <row r="63" spans="1:5" s="66" customFormat="1" ht="15.75" x14ac:dyDescent="0.25">
      <c r="A63" s="128"/>
      <c r="B63" s="128"/>
      <c r="C63" s="129"/>
      <c r="D63" s="129"/>
      <c r="E63" s="130"/>
    </row>
    <row r="64" spans="1:5" ht="15" thickBot="1" x14ac:dyDescent="0.3"/>
    <row r="65" spans="1:5" ht="18.75" thickBot="1" x14ac:dyDescent="0.3">
      <c r="A65" s="149" t="s">
        <v>13</v>
      </c>
      <c r="B65" s="150"/>
      <c r="C65" s="150"/>
      <c r="D65" s="150"/>
      <c r="E65" s="151"/>
    </row>
    <row r="66" spans="1:5" ht="31.5" x14ac:dyDescent="0.25">
      <c r="A66" s="61" t="s">
        <v>5</v>
      </c>
      <c r="B66" s="61" t="s">
        <v>15</v>
      </c>
      <c r="C66" s="89" t="s">
        <v>27</v>
      </c>
      <c r="D66" s="90" t="s">
        <v>28</v>
      </c>
      <c r="E66" s="91" t="s">
        <v>29</v>
      </c>
    </row>
    <row r="67" spans="1:5" x14ac:dyDescent="0.25">
      <c r="A67" s="121" t="s">
        <v>144</v>
      </c>
      <c r="B67" s="121" t="s">
        <v>144</v>
      </c>
      <c r="C67" s="122">
        <v>0</v>
      </c>
      <c r="D67" s="102">
        <v>0</v>
      </c>
      <c r="E67" s="102">
        <f t="shared" ref="E67" si="3">C67+D67</f>
        <v>0</v>
      </c>
    </row>
    <row r="68" spans="1:5" ht="15" thickBot="1" x14ac:dyDescent="0.3">
      <c r="A68" s="147" t="s">
        <v>30</v>
      </c>
      <c r="B68" s="148"/>
      <c r="C68" s="123">
        <f>SUM(C67:C67)</f>
        <v>0</v>
      </c>
      <c r="D68" s="123">
        <f>SUM(D67:D67)</f>
        <v>0</v>
      </c>
      <c r="E68" s="103">
        <f>C68+D68</f>
        <v>0</v>
      </c>
    </row>
    <row r="69" spans="1:5" ht="31.5" x14ac:dyDescent="0.25">
      <c r="A69" s="61" t="s">
        <v>6</v>
      </c>
      <c r="B69" s="62" t="s">
        <v>15</v>
      </c>
      <c r="C69" s="89" t="s">
        <v>27</v>
      </c>
      <c r="D69" s="90" t="s">
        <v>28</v>
      </c>
      <c r="E69" s="91" t="s">
        <v>29</v>
      </c>
    </row>
    <row r="70" spans="1:5" x14ac:dyDescent="0.25">
      <c r="A70" s="124" t="s">
        <v>144</v>
      </c>
      <c r="B70" s="124" t="s">
        <v>144</v>
      </c>
      <c r="C70" s="125">
        <v>0</v>
      </c>
      <c r="D70" s="126">
        <v>0</v>
      </c>
      <c r="E70" s="126">
        <f>C70+D70</f>
        <v>0</v>
      </c>
    </row>
    <row r="71" spans="1:5" x14ac:dyDescent="0.25">
      <c r="A71" s="145" t="s">
        <v>7</v>
      </c>
      <c r="B71" s="146"/>
      <c r="C71" s="127">
        <f>SUM(C70:C70)</f>
        <v>0</v>
      </c>
      <c r="D71" s="127">
        <f>SUM(D70:D70)</f>
        <v>0</v>
      </c>
      <c r="E71" s="106">
        <f>C71+D71</f>
        <v>0</v>
      </c>
    </row>
    <row r="72" spans="1:5" ht="18" x14ac:dyDescent="0.25">
      <c r="A72" s="117" t="s">
        <v>8</v>
      </c>
      <c r="B72" s="117"/>
      <c r="C72" s="118">
        <f>C68+C71</f>
        <v>0</v>
      </c>
      <c r="D72" s="119">
        <f>D68+D71</f>
        <v>0</v>
      </c>
      <c r="E72" s="119">
        <f>C72+D72</f>
        <v>0</v>
      </c>
    </row>
    <row r="73" spans="1:5" ht="18" x14ac:dyDescent="0.25">
      <c r="A73" s="131"/>
      <c r="B73" s="131"/>
      <c r="C73" s="132"/>
      <c r="D73" s="132"/>
      <c r="E73" s="132"/>
    </row>
    <row r="74" spans="1:5" ht="15" thickBot="1" x14ac:dyDescent="0.3"/>
    <row r="75" spans="1:5" ht="18.75" thickBot="1" x14ac:dyDescent="0.3">
      <c r="A75" s="149" t="s">
        <v>14</v>
      </c>
      <c r="B75" s="150"/>
      <c r="C75" s="150"/>
      <c r="D75" s="150"/>
      <c r="E75" s="151"/>
    </row>
    <row r="76" spans="1:5" ht="15" customHeight="1" thickBot="1" x14ac:dyDescent="0.3">
      <c r="A76" s="120"/>
      <c r="B76" s="53" t="s">
        <v>15</v>
      </c>
      <c r="C76" s="80" t="s">
        <v>27</v>
      </c>
      <c r="D76" s="81" t="s">
        <v>28</v>
      </c>
      <c r="E76" s="82" t="s">
        <v>29</v>
      </c>
    </row>
    <row r="77" spans="1:5" ht="15" thickBot="1" x14ac:dyDescent="0.3">
      <c r="A77" s="78" t="s">
        <v>10</v>
      </c>
      <c r="B77" s="55"/>
      <c r="C77" s="83">
        <v>0</v>
      </c>
      <c r="D77" s="104">
        <v>0</v>
      </c>
      <c r="E77" s="105">
        <f t="shared" ref="E77:E78" si="4">C77+D77</f>
        <v>0</v>
      </c>
    </row>
    <row r="78" spans="1:5" ht="15" thickBot="1" x14ac:dyDescent="0.3">
      <c r="A78" s="78" t="s">
        <v>11</v>
      </c>
      <c r="B78" s="75"/>
      <c r="C78" s="83">
        <v>0</v>
      </c>
      <c r="D78" s="104">
        <v>0</v>
      </c>
      <c r="E78" s="105">
        <f t="shared" si="4"/>
        <v>0</v>
      </c>
    </row>
    <row r="79" spans="1:5" ht="28.5" x14ac:dyDescent="0.25">
      <c r="A79" s="78" t="s">
        <v>161</v>
      </c>
      <c r="B79" s="75"/>
      <c r="C79" s="83">
        <v>0</v>
      </c>
      <c r="D79" s="104">
        <v>0</v>
      </c>
      <c r="E79" s="105">
        <f>C79+D79</f>
        <v>0</v>
      </c>
    </row>
    <row r="80" spans="1:5" ht="18" x14ac:dyDescent="0.25">
      <c r="A80" s="117" t="s">
        <v>12</v>
      </c>
      <c r="B80" s="117"/>
      <c r="C80" s="118">
        <f>SUM(C77:C79)</f>
        <v>0</v>
      </c>
      <c r="D80" s="118">
        <f>SUM(D77:D79)</f>
        <v>0</v>
      </c>
      <c r="E80" s="119">
        <f>C80+D80</f>
        <v>0</v>
      </c>
    </row>
    <row r="81" spans="1:5" x14ac:dyDescent="0.25">
      <c r="A81" s="68"/>
      <c r="B81" s="68" t="s">
        <v>9</v>
      </c>
      <c r="C81" s="107" t="e">
        <f>C80/E80</f>
        <v>#DIV/0!</v>
      </c>
      <c r="D81" s="105" t="e">
        <f>D80/E80</f>
        <v>#DIV/0!</v>
      </c>
      <c r="E81" s="105"/>
    </row>
    <row r="82" spans="1:5" x14ac:dyDescent="0.25">
      <c r="A82" s="57"/>
      <c r="B82" s="57"/>
    </row>
    <row r="83" spans="1:5" x14ac:dyDescent="0.25">
      <c r="A83" s="58"/>
      <c r="B83" s="58"/>
      <c r="C83" s="108"/>
      <c r="D83" s="108"/>
      <c r="E83" s="108"/>
    </row>
    <row r="84" spans="1:5" x14ac:dyDescent="0.25">
      <c r="A84" s="138" t="s">
        <v>39</v>
      </c>
      <c r="B84" s="138"/>
      <c r="C84" s="109">
        <f>C61+C72+C80</f>
        <v>0</v>
      </c>
      <c r="D84" s="110">
        <f>D61+D72+D80</f>
        <v>0</v>
      </c>
      <c r="E84" s="110">
        <f>C84+D84</f>
        <v>0</v>
      </c>
    </row>
    <row r="85" spans="1:5" x14ac:dyDescent="0.25">
      <c r="A85" s="139" t="s">
        <v>9</v>
      </c>
      <c r="B85" s="139"/>
      <c r="C85" s="140" t="e">
        <f>C84/E84</f>
        <v>#DIV/0!</v>
      </c>
      <c r="D85" s="140" t="e">
        <f>D84/E84</f>
        <v>#DIV/0!</v>
      </c>
      <c r="E85" s="140"/>
    </row>
    <row r="86" spans="1:5" x14ac:dyDescent="0.25">
      <c r="A86" s="141"/>
      <c r="B86" s="141"/>
      <c r="C86" s="142"/>
      <c r="D86" s="142"/>
      <c r="E86" s="142"/>
    </row>
    <row r="88" spans="1:5" s="59" customFormat="1" ht="18" x14ac:dyDescent="0.25">
      <c r="A88" s="133" t="s">
        <v>31</v>
      </c>
      <c r="B88" s="133"/>
      <c r="C88" s="134"/>
      <c r="D88" s="134"/>
      <c r="E88" s="134"/>
    </row>
    <row r="89" spans="1:5" ht="28.5" x14ac:dyDescent="0.25">
      <c r="A89" s="143" t="s">
        <v>160</v>
      </c>
      <c r="B89" s="143" t="s">
        <v>33</v>
      </c>
      <c r="C89" s="144" t="s">
        <v>40</v>
      </c>
      <c r="D89" s="144" t="s">
        <v>41</v>
      </c>
      <c r="E89" s="144" t="s">
        <v>42</v>
      </c>
    </row>
    <row r="90" spans="1:5" x14ac:dyDescent="0.25">
      <c r="A90" s="60"/>
      <c r="B90" s="79"/>
      <c r="C90" s="111"/>
      <c r="D90" s="111"/>
      <c r="E90" s="111"/>
    </row>
    <row r="91" spans="1:5" x14ac:dyDescent="0.25">
      <c r="A91" s="60"/>
      <c r="B91" s="79"/>
      <c r="C91" s="111"/>
      <c r="D91" s="111"/>
      <c r="E91" s="111"/>
    </row>
    <row r="92" spans="1:5" x14ac:dyDescent="0.25">
      <c r="A92" s="60"/>
      <c r="B92" s="79"/>
      <c r="C92" s="111"/>
      <c r="D92" s="111"/>
      <c r="E92" s="111"/>
    </row>
    <row r="93" spans="1:5" x14ac:dyDescent="0.25">
      <c r="A93" s="60"/>
      <c r="B93" s="79"/>
      <c r="C93" s="111"/>
      <c r="D93" s="111"/>
      <c r="E93" s="111"/>
    </row>
    <row r="94" spans="1:5" x14ac:dyDescent="0.25">
      <c r="A94" s="60"/>
      <c r="B94" s="79"/>
      <c r="C94" s="111"/>
      <c r="D94" s="111"/>
      <c r="E94" s="111"/>
    </row>
    <row r="95" spans="1:5" x14ac:dyDescent="0.25">
      <c r="A95" s="60"/>
      <c r="B95" s="79"/>
      <c r="C95" s="111"/>
      <c r="D95" s="111"/>
      <c r="E95" s="111"/>
    </row>
    <row r="96" spans="1:5" ht="13.9" customHeight="1" x14ac:dyDescent="0.25">
      <c r="A96" s="135" t="s">
        <v>159</v>
      </c>
      <c r="B96" s="136">
        <f>SUM(B90:B95)</f>
        <v>0</v>
      </c>
      <c r="C96" s="137"/>
      <c r="D96" s="137"/>
      <c r="E96" s="137"/>
    </row>
  </sheetData>
  <mergeCells count="18">
    <mergeCell ref="A1:E1"/>
    <mergeCell ref="A2:E2"/>
    <mergeCell ref="A3:E3"/>
    <mergeCell ref="A65:E65"/>
    <mergeCell ref="A50:B50"/>
    <mergeCell ref="A53:B53"/>
    <mergeCell ref="A60:B60"/>
    <mergeCell ref="A71:B71"/>
    <mergeCell ref="A68:B68"/>
    <mergeCell ref="A75:E75"/>
    <mergeCell ref="A9:B9"/>
    <mergeCell ref="A15:B15"/>
    <mergeCell ref="A22:B22"/>
    <mergeCell ref="A25:B25"/>
    <mergeCell ref="A30:B30"/>
    <mergeCell ref="A37:B37"/>
    <mergeCell ref="A42:B42"/>
    <mergeCell ref="A47:B47"/>
  </mergeCells>
  <dataValidations disablePrompts="1" count="2">
    <dataValidation type="list" allowBlank="1" showInputMessage="1" showErrorMessage="1" sqref="C96" xr:uid="{00000000-0002-0000-0000-000000000000}">
      <formula1>#REF!</formula1>
    </dataValidation>
    <dataValidation type="list" allowBlank="1" showInputMessage="1" showErrorMessage="1" sqref="D96:E96" xr:uid="{00000000-0002-0000-0000-000001000000}">
      <formula1>#REF!</formula1>
    </dataValidation>
  </dataValidation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13"/>
  <sheetViews>
    <sheetView zoomScaleNormal="100" zoomScaleSheetLayoutView="90" workbookViewId="0">
      <pane ySplit="5" topLeftCell="A20" activePane="bottomLeft" state="frozen"/>
      <selection pane="bottomLeft" activeCell="A85" sqref="A85"/>
    </sheetView>
  </sheetViews>
  <sheetFormatPr defaultRowHeight="15" x14ac:dyDescent="0.25"/>
  <cols>
    <col min="1" max="1" width="55" style="226" bestFit="1" customWidth="1"/>
    <col min="2" max="4" width="16.42578125" customWidth="1"/>
    <col min="5" max="5" width="14.28515625" style="7" customWidth="1"/>
    <col min="6" max="6" width="15.42578125" style="7" customWidth="1"/>
    <col min="7" max="7" width="15.140625" style="7" bestFit="1" customWidth="1"/>
  </cols>
  <sheetData>
    <row r="1" spans="1:7" x14ac:dyDescent="0.25">
      <c r="A1" s="209" t="s">
        <v>89</v>
      </c>
      <c r="B1" s="209"/>
      <c r="C1" s="209"/>
      <c r="D1" s="209"/>
      <c r="E1" s="209"/>
      <c r="F1" s="209"/>
      <c r="G1" s="209"/>
    </row>
    <row r="2" spans="1:7" x14ac:dyDescent="0.25">
      <c r="A2" s="210" t="s">
        <v>175</v>
      </c>
      <c r="B2" s="210"/>
      <c r="C2" s="210"/>
      <c r="D2" s="210"/>
      <c r="E2" s="210"/>
      <c r="F2" s="210"/>
      <c r="G2" s="210"/>
    </row>
    <row r="4" spans="1:7" x14ac:dyDescent="0.25">
      <c r="A4" s="211" t="s">
        <v>88</v>
      </c>
      <c r="B4" s="211"/>
      <c r="C4" s="211"/>
      <c r="D4" s="211"/>
      <c r="E4" s="211"/>
      <c r="F4" s="211"/>
      <c r="G4" s="211"/>
    </row>
    <row r="6" spans="1:7" x14ac:dyDescent="0.25">
      <c r="A6" s="221" t="s">
        <v>87</v>
      </c>
    </row>
    <row r="7" spans="1:7" x14ac:dyDescent="0.25">
      <c r="A7" s="223" t="s">
        <v>86</v>
      </c>
      <c r="B7" s="16" t="s">
        <v>85</v>
      </c>
      <c r="C7" s="16" t="s">
        <v>84</v>
      </c>
      <c r="D7" s="16" t="s">
        <v>83</v>
      </c>
      <c r="E7" s="47" t="s">
        <v>29</v>
      </c>
      <c r="F7" s="47" t="s">
        <v>27</v>
      </c>
      <c r="G7" s="47" t="s">
        <v>28</v>
      </c>
    </row>
    <row r="8" spans="1:7" x14ac:dyDescent="0.25">
      <c r="A8" s="224" t="s">
        <v>82</v>
      </c>
      <c r="B8" s="1">
        <v>1</v>
      </c>
      <c r="C8" s="10">
        <v>50000</v>
      </c>
      <c r="D8" s="31">
        <v>0.75</v>
      </c>
      <c r="E8" s="10">
        <f>C8*D8</f>
        <v>37500</v>
      </c>
      <c r="F8" s="10">
        <f>E8*0.8</f>
        <v>30000</v>
      </c>
      <c r="G8" s="10">
        <f>E8*0.2</f>
        <v>7500</v>
      </c>
    </row>
    <row r="9" spans="1:7" s="17" customFormat="1" x14ac:dyDescent="0.25">
      <c r="A9" s="181" t="s">
        <v>57</v>
      </c>
      <c r="B9" s="182"/>
      <c r="C9" s="182"/>
      <c r="D9" s="183"/>
      <c r="E9" s="25">
        <f>SUM(E8:E8)</f>
        <v>37500</v>
      </c>
      <c r="F9" s="25">
        <f>SUM(F8:F8)</f>
        <v>30000</v>
      </c>
      <c r="G9" s="25">
        <f>SUM(G8:G8)</f>
        <v>7500</v>
      </c>
    </row>
    <row r="11" spans="1:7" x14ac:dyDescent="0.25">
      <c r="A11" s="221" t="s">
        <v>34</v>
      </c>
    </row>
    <row r="12" spans="1:7" x14ac:dyDescent="0.25">
      <c r="A12" s="223" t="s">
        <v>58</v>
      </c>
      <c r="B12" s="164" t="s">
        <v>15</v>
      </c>
      <c r="C12" s="165"/>
      <c r="D12" s="167"/>
      <c r="E12" s="47" t="s">
        <v>29</v>
      </c>
      <c r="F12" s="47" t="s">
        <v>27</v>
      </c>
      <c r="G12" s="47" t="s">
        <v>28</v>
      </c>
    </row>
    <row r="13" spans="1:7" ht="30" x14ac:dyDescent="0.25">
      <c r="A13" s="225" t="s">
        <v>81</v>
      </c>
      <c r="B13" s="168" t="s">
        <v>163</v>
      </c>
      <c r="C13" s="169"/>
      <c r="D13" s="170"/>
      <c r="E13" s="10">
        <f>E8*0.3565</f>
        <v>13368.75</v>
      </c>
      <c r="F13" s="10">
        <f>E8*0.3565*0.8</f>
        <v>10695</v>
      </c>
      <c r="G13" s="10">
        <f>E8*0.3565*0.2</f>
        <v>2673.75</v>
      </c>
    </row>
    <row r="14" spans="1:7" x14ac:dyDescent="0.25">
      <c r="A14" s="224"/>
      <c r="B14" s="168"/>
      <c r="C14" s="169"/>
      <c r="D14" s="170"/>
      <c r="E14" s="10">
        <f>F14+G14</f>
        <v>0</v>
      </c>
      <c r="F14" s="10">
        <v>0</v>
      </c>
      <c r="G14" s="10">
        <v>0</v>
      </c>
    </row>
    <row r="15" spans="1:7" s="17" customFormat="1" x14ac:dyDescent="0.25">
      <c r="A15" s="181" t="s">
        <v>57</v>
      </c>
      <c r="B15" s="182"/>
      <c r="C15" s="182"/>
      <c r="D15" s="183"/>
      <c r="E15" s="25">
        <f>SUM(E13:E14)</f>
        <v>13368.75</v>
      </c>
      <c r="F15" s="25">
        <f>SUM(F13:F14)</f>
        <v>10695</v>
      </c>
      <c r="G15" s="25">
        <f>SUM(G13:G14)</f>
        <v>2673.75</v>
      </c>
    </row>
    <row r="17" spans="1:7" x14ac:dyDescent="0.25">
      <c r="A17" s="221" t="s">
        <v>80</v>
      </c>
    </row>
    <row r="18" spans="1:7" x14ac:dyDescent="0.25">
      <c r="A18" s="231" t="s">
        <v>58</v>
      </c>
      <c r="B18" s="164" t="s">
        <v>15</v>
      </c>
      <c r="C18" s="165"/>
      <c r="D18" s="167"/>
      <c r="E18" s="47" t="s">
        <v>29</v>
      </c>
      <c r="F18" s="47" t="s">
        <v>27</v>
      </c>
      <c r="G18" s="47" t="s">
        <v>28</v>
      </c>
    </row>
    <row r="19" spans="1:7" ht="31.5" customHeight="1" x14ac:dyDescent="0.25">
      <c r="A19" s="224" t="s">
        <v>79</v>
      </c>
      <c r="B19" s="206" t="s">
        <v>164</v>
      </c>
      <c r="C19" s="207"/>
      <c r="D19" s="208"/>
      <c r="E19" s="10">
        <f>(0.67*400)*12</f>
        <v>3216</v>
      </c>
      <c r="F19" s="10">
        <f>E19</f>
        <v>3216</v>
      </c>
      <c r="G19" s="10">
        <v>0</v>
      </c>
    </row>
    <row r="20" spans="1:7" ht="61.5" customHeight="1" x14ac:dyDescent="0.25">
      <c r="A20" s="225" t="s">
        <v>165</v>
      </c>
      <c r="B20" s="206" t="s">
        <v>170</v>
      </c>
      <c r="C20" s="207"/>
      <c r="D20" s="208"/>
      <c r="E20" s="10">
        <f>(500+200+(200*3)+(50*4)+(20*4)+(15*4))</f>
        <v>1640</v>
      </c>
      <c r="F20" s="10">
        <f>E20</f>
        <v>1640</v>
      </c>
      <c r="G20" s="10">
        <v>0</v>
      </c>
    </row>
    <row r="21" spans="1:7" s="17" customFormat="1" x14ac:dyDescent="0.25">
      <c r="A21" s="181" t="s">
        <v>57</v>
      </c>
      <c r="B21" s="182"/>
      <c r="C21" s="182"/>
      <c r="D21" s="183"/>
      <c r="E21" s="25">
        <f>SUM(E19:E20)</f>
        <v>4856</v>
      </c>
      <c r="F21" s="25">
        <f>SUM(F19:F20)</f>
        <v>4856</v>
      </c>
      <c r="G21" s="25">
        <f>SUM(G19:G20)</f>
        <v>0</v>
      </c>
    </row>
    <row r="22" spans="1:7" ht="15" customHeight="1" x14ac:dyDescent="0.25"/>
    <row r="23" spans="1:7" x14ac:dyDescent="0.25">
      <c r="A23" s="221" t="s">
        <v>78</v>
      </c>
    </row>
    <row r="24" spans="1:7" ht="15" customHeight="1" x14ac:dyDescent="0.25"/>
    <row r="25" spans="1:7" x14ac:dyDescent="0.25">
      <c r="A25" s="221" t="s">
        <v>77</v>
      </c>
    </row>
    <row r="26" spans="1:7" x14ac:dyDescent="0.25">
      <c r="A26" s="231" t="s">
        <v>58</v>
      </c>
      <c r="B26" s="164" t="s">
        <v>15</v>
      </c>
      <c r="C26" s="165"/>
      <c r="D26" s="167"/>
      <c r="E26" s="47" t="s">
        <v>29</v>
      </c>
      <c r="F26" s="47" t="s">
        <v>27</v>
      </c>
      <c r="G26" s="47" t="s">
        <v>28</v>
      </c>
    </row>
    <row r="27" spans="1:7" x14ac:dyDescent="0.25">
      <c r="A27" s="224"/>
      <c r="B27" s="162"/>
      <c r="C27" s="166"/>
      <c r="D27" s="163"/>
      <c r="E27" s="10"/>
      <c r="F27" s="10"/>
      <c r="G27" s="10"/>
    </row>
    <row r="28" spans="1:7" x14ac:dyDescent="0.25">
      <c r="A28" s="224"/>
      <c r="B28" s="162"/>
      <c r="C28" s="166"/>
      <c r="D28" s="163"/>
      <c r="E28" s="10"/>
      <c r="F28" s="10"/>
      <c r="G28" s="10"/>
    </row>
    <row r="29" spans="1:7" x14ac:dyDescent="0.25">
      <c r="A29" s="224"/>
      <c r="B29" s="162"/>
      <c r="C29" s="166"/>
      <c r="D29" s="163"/>
      <c r="E29" s="10"/>
      <c r="F29" s="10"/>
      <c r="G29" s="10"/>
    </row>
    <row r="30" spans="1:7" s="17" customFormat="1" x14ac:dyDescent="0.25">
      <c r="A30" s="181" t="s">
        <v>57</v>
      </c>
      <c r="B30" s="182"/>
      <c r="C30" s="182"/>
      <c r="D30" s="183"/>
      <c r="E30" s="25">
        <f>SUM(E27:E29)</f>
        <v>0</v>
      </c>
      <c r="F30" s="25">
        <f>SUM(F27:F29)</f>
        <v>0</v>
      </c>
      <c r="G30" s="25">
        <f>SUM(G27:G29)</f>
        <v>0</v>
      </c>
    </row>
    <row r="32" spans="1:7" x14ac:dyDescent="0.25">
      <c r="A32" s="221" t="s">
        <v>76</v>
      </c>
    </row>
    <row r="33" spans="1:7" x14ac:dyDescent="0.25">
      <c r="A33" s="231" t="s">
        <v>58</v>
      </c>
      <c r="B33" s="164" t="s">
        <v>15</v>
      </c>
      <c r="C33" s="165"/>
      <c r="D33" s="167"/>
      <c r="E33" s="47" t="s">
        <v>29</v>
      </c>
      <c r="F33" s="47" t="s">
        <v>27</v>
      </c>
      <c r="G33" s="47" t="s">
        <v>28</v>
      </c>
    </row>
    <row r="34" spans="1:7" ht="30.75" customHeight="1" x14ac:dyDescent="0.25">
      <c r="A34" s="224" t="s">
        <v>75</v>
      </c>
      <c r="B34" s="232" t="s">
        <v>166</v>
      </c>
      <c r="C34" s="233"/>
      <c r="D34" s="234"/>
      <c r="E34" s="10">
        <f>50*12</f>
        <v>600</v>
      </c>
      <c r="F34" s="10">
        <v>0</v>
      </c>
      <c r="G34" s="10">
        <v>600</v>
      </c>
    </row>
    <row r="35" spans="1:7" s="17" customFormat="1" x14ac:dyDescent="0.25">
      <c r="A35" s="181" t="s">
        <v>57</v>
      </c>
      <c r="B35" s="182"/>
      <c r="C35" s="182"/>
      <c r="D35" s="183"/>
      <c r="E35" s="25">
        <f>SUM(E34:E34)</f>
        <v>600</v>
      </c>
      <c r="F35" s="25">
        <f>SUM(F34:F34)</f>
        <v>0</v>
      </c>
      <c r="G35" s="25">
        <f>SUM(G34:G34)</f>
        <v>600</v>
      </c>
    </row>
    <row r="37" spans="1:7" x14ac:dyDescent="0.25">
      <c r="A37" s="221" t="s">
        <v>35</v>
      </c>
    </row>
    <row r="38" spans="1:7" x14ac:dyDescent="0.25">
      <c r="A38" s="223" t="s">
        <v>58</v>
      </c>
      <c r="B38" s="164" t="s">
        <v>15</v>
      </c>
      <c r="C38" s="165"/>
      <c r="D38" s="27" t="s">
        <v>71</v>
      </c>
      <c r="E38" s="47" t="s">
        <v>29</v>
      </c>
      <c r="F38" s="47" t="s">
        <v>27</v>
      </c>
      <c r="G38" s="47" t="s">
        <v>28</v>
      </c>
    </row>
    <row r="39" spans="1:7" ht="30" x14ac:dyDescent="0.25">
      <c r="A39" s="225" t="s">
        <v>74</v>
      </c>
      <c r="B39" s="232" t="s">
        <v>171</v>
      </c>
      <c r="C39" s="234"/>
      <c r="D39" s="26">
        <v>650</v>
      </c>
      <c r="E39" s="10">
        <f>30*650</f>
        <v>19500</v>
      </c>
      <c r="F39" s="10">
        <f>E39*0.8</f>
        <v>15600</v>
      </c>
      <c r="G39" s="10">
        <f>E39*0.2</f>
        <v>3900</v>
      </c>
    </row>
    <row r="40" spans="1:7" x14ac:dyDescent="0.25">
      <c r="A40" s="224"/>
      <c r="B40" s="162"/>
      <c r="C40" s="163"/>
      <c r="D40" s="26"/>
      <c r="E40" s="10"/>
      <c r="F40" s="10"/>
      <c r="G40" s="10"/>
    </row>
    <row r="41" spans="1:7" x14ac:dyDescent="0.25">
      <c r="A41" s="224"/>
      <c r="B41" s="162"/>
      <c r="C41" s="166"/>
      <c r="D41" s="26"/>
      <c r="E41" s="10"/>
      <c r="F41" s="10"/>
      <c r="G41" s="10"/>
    </row>
    <row r="42" spans="1:7" s="17" customFormat="1" x14ac:dyDescent="0.25">
      <c r="A42" s="181" t="s">
        <v>57</v>
      </c>
      <c r="B42" s="182"/>
      <c r="C42" s="182"/>
      <c r="D42" s="183"/>
      <c r="E42" s="25">
        <f>SUM(E39:E41)</f>
        <v>19500</v>
      </c>
      <c r="F42" s="25">
        <f>SUM(F39:F41)</f>
        <v>15600</v>
      </c>
      <c r="G42" s="25">
        <f>SUM(G39:G41)</f>
        <v>3900</v>
      </c>
    </row>
    <row r="44" spans="1:7" x14ac:dyDescent="0.25">
      <c r="A44" s="221" t="s">
        <v>73</v>
      </c>
    </row>
    <row r="45" spans="1:7" x14ac:dyDescent="0.25">
      <c r="A45" s="223" t="s">
        <v>58</v>
      </c>
      <c r="B45" s="164" t="s">
        <v>15</v>
      </c>
      <c r="C45" s="165"/>
      <c r="D45" s="27" t="s">
        <v>71</v>
      </c>
      <c r="E45" s="47" t="s">
        <v>29</v>
      </c>
      <c r="F45" s="47" t="s">
        <v>27</v>
      </c>
      <c r="G45" s="47" t="s">
        <v>28</v>
      </c>
    </row>
    <row r="46" spans="1:7" x14ac:dyDescent="0.25">
      <c r="A46" s="224"/>
      <c r="B46" s="168"/>
      <c r="C46" s="169"/>
      <c r="D46" s="30"/>
      <c r="E46" s="10"/>
      <c r="F46" s="10"/>
      <c r="G46" s="10"/>
    </row>
    <row r="47" spans="1:7" x14ac:dyDescent="0.25">
      <c r="A47" s="224"/>
      <c r="B47" s="162"/>
      <c r="C47" s="166"/>
      <c r="D47" s="30"/>
      <c r="E47" s="10"/>
      <c r="F47" s="10"/>
      <c r="G47" s="10"/>
    </row>
    <row r="48" spans="1:7" x14ac:dyDescent="0.25">
      <c r="A48" s="224"/>
      <c r="B48" s="162"/>
      <c r="C48" s="166"/>
      <c r="D48" s="1"/>
      <c r="E48" s="10"/>
      <c r="F48" s="10"/>
      <c r="G48" s="10"/>
    </row>
    <row r="49" spans="1:7" s="17" customFormat="1" x14ac:dyDescent="0.25">
      <c r="A49" s="181" t="s">
        <v>57</v>
      </c>
      <c r="B49" s="182"/>
      <c r="C49" s="182"/>
      <c r="D49" s="183"/>
      <c r="E49" s="25">
        <f>SUM(E46:E48)</f>
        <v>0</v>
      </c>
      <c r="F49" s="25">
        <f>SUM(F46:F48)</f>
        <v>0</v>
      </c>
      <c r="G49" s="25">
        <f>SUM(G46:G48)</f>
        <v>0</v>
      </c>
    </row>
    <row r="51" spans="1:7" ht="15" customHeight="1" x14ac:dyDescent="0.25">
      <c r="A51" s="221" t="s">
        <v>72</v>
      </c>
    </row>
    <row r="52" spans="1:7" s="17" customFormat="1" x14ac:dyDescent="0.25">
      <c r="A52" s="221"/>
      <c r="B52" s="29"/>
      <c r="C52" s="29"/>
      <c r="D52" s="29"/>
      <c r="E52" s="28"/>
      <c r="F52" s="28"/>
      <c r="G52" s="28"/>
    </row>
    <row r="53" spans="1:7" x14ac:dyDescent="0.25">
      <c r="A53" s="221" t="s">
        <v>36</v>
      </c>
    </row>
    <row r="54" spans="1:7" x14ac:dyDescent="0.25">
      <c r="A54" s="223" t="s">
        <v>58</v>
      </c>
      <c r="B54" s="164" t="s">
        <v>15</v>
      </c>
      <c r="C54" s="165"/>
      <c r="D54" s="27" t="s">
        <v>71</v>
      </c>
      <c r="E54" s="47" t="s">
        <v>29</v>
      </c>
      <c r="F54" s="47" t="s">
        <v>27</v>
      </c>
      <c r="G54" s="47" t="s">
        <v>28</v>
      </c>
    </row>
    <row r="55" spans="1:7" x14ac:dyDescent="0.25">
      <c r="A55" s="224"/>
      <c r="B55" s="162"/>
      <c r="C55" s="166"/>
      <c r="D55" s="26"/>
      <c r="E55" s="10"/>
      <c r="F55" s="10"/>
      <c r="G55" s="10"/>
    </row>
    <row r="56" spans="1:7" x14ac:dyDescent="0.25">
      <c r="A56" s="224"/>
      <c r="B56" s="162"/>
      <c r="C56" s="163"/>
      <c r="D56" s="26"/>
      <c r="E56" s="10"/>
      <c r="F56" s="10"/>
      <c r="G56" s="10"/>
    </row>
    <row r="57" spans="1:7" x14ac:dyDescent="0.25">
      <c r="A57" s="224"/>
      <c r="B57" s="162"/>
      <c r="C57" s="166"/>
      <c r="D57" s="26"/>
      <c r="E57" s="10"/>
      <c r="F57" s="10"/>
      <c r="G57" s="10"/>
    </row>
    <row r="58" spans="1:7" s="17" customFormat="1" x14ac:dyDescent="0.25">
      <c r="A58" s="181" t="s">
        <v>57</v>
      </c>
      <c r="B58" s="182"/>
      <c r="C58" s="182"/>
      <c r="D58" s="183"/>
      <c r="E58" s="25">
        <f>SUM(E55:E57)</f>
        <v>0</v>
      </c>
      <c r="F58" s="25">
        <f>SUM(F55:F57)</f>
        <v>0</v>
      </c>
      <c r="G58" s="25">
        <f>SUM(G55:G57)</f>
        <v>0</v>
      </c>
    </row>
    <row r="60" spans="1:7" x14ac:dyDescent="0.25">
      <c r="A60" s="221" t="s">
        <v>37</v>
      </c>
    </row>
    <row r="61" spans="1:7" x14ac:dyDescent="0.25">
      <c r="A61" s="223" t="s">
        <v>58</v>
      </c>
      <c r="B61" s="164" t="s">
        <v>15</v>
      </c>
      <c r="C61" s="165"/>
      <c r="D61" s="167"/>
      <c r="E61" s="47" t="s">
        <v>29</v>
      </c>
      <c r="F61" s="47" t="s">
        <v>27</v>
      </c>
      <c r="G61" s="47" t="s">
        <v>28</v>
      </c>
    </row>
    <row r="62" spans="1:7" ht="28.5" customHeight="1" x14ac:dyDescent="0.25">
      <c r="A62" s="227" t="s">
        <v>70</v>
      </c>
      <c r="B62" s="206" t="s">
        <v>167</v>
      </c>
      <c r="C62" s="207"/>
      <c r="D62" s="208"/>
      <c r="E62" s="10">
        <f>70*3</f>
        <v>210</v>
      </c>
      <c r="F62" s="10">
        <f>E62</f>
        <v>210</v>
      </c>
      <c r="G62" s="10">
        <v>0</v>
      </c>
    </row>
    <row r="63" spans="1:7" x14ac:dyDescent="0.25">
      <c r="A63" s="227"/>
      <c r="B63" s="206"/>
      <c r="C63" s="207"/>
      <c r="D63" s="208"/>
      <c r="E63" s="10">
        <v>0</v>
      </c>
      <c r="F63" s="10">
        <v>0</v>
      </c>
      <c r="G63" s="10">
        <v>0</v>
      </c>
    </row>
    <row r="64" spans="1:7" x14ac:dyDescent="0.25">
      <c r="A64" s="227"/>
      <c r="B64" s="168"/>
      <c r="C64" s="169"/>
      <c r="D64" s="170"/>
      <c r="E64" s="10">
        <v>0</v>
      </c>
      <c r="F64" s="10">
        <v>0</v>
      </c>
      <c r="G64" s="10">
        <v>0</v>
      </c>
    </row>
    <row r="65" spans="1:7" s="17" customFormat="1" x14ac:dyDescent="0.25">
      <c r="A65" s="181" t="s">
        <v>57</v>
      </c>
      <c r="B65" s="182"/>
      <c r="C65" s="182"/>
      <c r="D65" s="183"/>
      <c r="E65" s="25">
        <f>SUM(E62:E64)</f>
        <v>210</v>
      </c>
      <c r="F65" s="25">
        <f>SUM(F62:F64)</f>
        <v>210</v>
      </c>
      <c r="G65" s="25">
        <f>SUM(G62:G64)</f>
        <v>0</v>
      </c>
    </row>
    <row r="66" spans="1:7" ht="28.5" customHeight="1" thickBot="1" x14ac:dyDescent="0.3"/>
    <row r="67" spans="1:7" x14ac:dyDescent="0.25">
      <c r="A67" s="184" t="s">
        <v>69</v>
      </c>
      <c r="B67" s="185"/>
      <c r="C67" s="185"/>
      <c r="D67" s="185"/>
      <c r="E67" s="48" t="s">
        <v>29</v>
      </c>
      <c r="F67" s="48" t="s">
        <v>27</v>
      </c>
      <c r="G67" s="49" t="s">
        <v>28</v>
      </c>
    </row>
    <row r="68" spans="1:7" ht="15.75" thickBot="1" x14ac:dyDescent="0.3">
      <c r="A68" s="186"/>
      <c r="B68" s="187"/>
      <c r="C68" s="187"/>
      <c r="D68" s="187"/>
      <c r="E68" s="15">
        <f>E9+E15+E21+E30+E35+E42+E49+E58+E65</f>
        <v>76034.75</v>
      </c>
      <c r="F68" s="15">
        <f>F9+F15+F21+F30+F35+F42+F49++F58+F65</f>
        <v>61361</v>
      </c>
      <c r="G68" s="15">
        <f>G9+G15+G21+G30+G35+G42+G49+G58+G65</f>
        <v>14673.75</v>
      </c>
    </row>
    <row r="69" spans="1:7" ht="29.25" customHeight="1" x14ac:dyDescent="0.25"/>
    <row r="70" spans="1:7" x14ac:dyDescent="0.25">
      <c r="A70" s="188" t="s">
        <v>38</v>
      </c>
      <c r="B70" s="188"/>
      <c r="C70" s="188"/>
      <c r="D70" s="188"/>
      <c r="E70" s="188"/>
      <c r="F70" s="188"/>
      <c r="G70" s="188"/>
    </row>
    <row r="71" spans="1:7" x14ac:dyDescent="0.25">
      <c r="A71" s="221"/>
      <c r="B71" s="24"/>
      <c r="C71" s="24"/>
      <c r="D71" s="24"/>
      <c r="E71" s="24"/>
      <c r="F71" s="24"/>
      <c r="G71" s="24"/>
    </row>
    <row r="72" spans="1:7" x14ac:dyDescent="0.25">
      <c r="A72" s="221" t="s">
        <v>68</v>
      </c>
    </row>
    <row r="73" spans="1:7" x14ac:dyDescent="0.25">
      <c r="A73" s="221"/>
    </row>
    <row r="74" spans="1:7" x14ac:dyDescent="0.25">
      <c r="A74" s="221" t="s">
        <v>67</v>
      </c>
    </row>
    <row r="75" spans="1:7" ht="15.75" thickBot="1" x14ac:dyDescent="0.3">
      <c r="A75" s="221"/>
    </row>
    <row r="76" spans="1:7" x14ac:dyDescent="0.25">
      <c r="A76" s="222"/>
      <c r="B76" s="23"/>
      <c r="C76" s="23"/>
      <c r="D76" s="22"/>
      <c r="E76" s="48" t="s">
        <v>29</v>
      </c>
      <c r="F76" s="48" t="s">
        <v>27</v>
      </c>
      <c r="G76" s="49" t="s">
        <v>28</v>
      </c>
    </row>
    <row r="77" spans="1:7" x14ac:dyDescent="0.25">
      <c r="A77" s="189" t="s">
        <v>66</v>
      </c>
      <c r="B77" s="190"/>
      <c r="C77" s="190"/>
      <c r="D77" s="190"/>
      <c r="E77" s="8">
        <v>0</v>
      </c>
      <c r="F77" s="8">
        <v>0</v>
      </c>
      <c r="G77" s="21">
        <v>0</v>
      </c>
    </row>
    <row r="78" spans="1:7" ht="15.75" thickBot="1" x14ac:dyDescent="0.3">
      <c r="A78" s="191" t="s">
        <v>65</v>
      </c>
      <c r="B78" s="192"/>
      <c r="C78" s="192"/>
      <c r="D78" s="192"/>
      <c r="E78" s="15">
        <f>E68+E77</f>
        <v>76034.75</v>
      </c>
      <c r="F78" s="15">
        <f>F68+F77</f>
        <v>61361</v>
      </c>
      <c r="G78" s="20">
        <f>G68+G77</f>
        <v>14673.75</v>
      </c>
    </row>
    <row r="79" spans="1:7" ht="28.5" customHeight="1" x14ac:dyDescent="0.25"/>
    <row r="80" spans="1:7" ht="47.25" customHeight="1" x14ac:dyDescent="0.25">
      <c r="A80" s="193" t="s">
        <v>145</v>
      </c>
      <c r="B80" s="193"/>
      <c r="C80" s="193"/>
      <c r="D80" s="193"/>
      <c r="E80" s="193"/>
      <c r="F80" s="193"/>
      <c r="G80" s="193"/>
    </row>
    <row r="81" spans="1:7" ht="15" customHeight="1" x14ac:dyDescent="0.25">
      <c r="A81" s="228"/>
      <c r="B81" s="19"/>
      <c r="C81" s="19"/>
      <c r="D81" s="19"/>
      <c r="E81" s="19"/>
      <c r="F81" s="19"/>
      <c r="G81" s="19"/>
    </row>
    <row r="82" spans="1:7" x14ac:dyDescent="0.25">
      <c r="A82" s="221" t="s">
        <v>64</v>
      </c>
    </row>
    <row r="83" spans="1:7" x14ac:dyDescent="0.25">
      <c r="A83" s="223" t="s">
        <v>58</v>
      </c>
      <c r="B83" s="164" t="s">
        <v>15</v>
      </c>
      <c r="C83" s="165"/>
      <c r="D83" s="167"/>
      <c r="E83" s="47" t="s">
        <v>29</v>
      </c>
      <c r="F83" s="47" t="s">
        <v>27</v>
      </c>
      <c r="G83" s="47" t="s">
        <v>28</v>
      </c>
    </row>
    <row r="84" spans="1:7" ht="58.5" customHeight="1" x14ac:dyDescent="0.25">
      <c r="A84" s="224" t="s">
        <v>168</v>
      </c>
      <c r="B84" s="206" t="s">
        <v>176</v>
      </c>
      <c r="C84" s="207"/>
      <c r="D84" s="208"/>
      <c r="E84" s="10">
        <f>F84+G84</f>
        <v>9540.0281599999998</v>
      </c>
      <c r="F84" s="10">
        <f>F78*0.0526*0.6</f>
        <v>1936.5531599999999</v>
      </c>
      <c r="G84" s="10">
        <f>E78*0.1</f>
        <v>7603.4750000000004</v>
      </c>
    </row>
    <row r="85" spans="1:7" ht="27.75" customHeight="1" x14ac:dyDescent="0.25">
      <c r="A85" s="224" t="s">
        <v>169</v>
      </c>
      <c r="B85" s="206" t="s">
        <v>177</v>
      </c>
      <c r="C85" s="207"/>
      <c r="D85" s="208"/>
      <c r="E85" s="10">
        <f>F85+G85</f>
        <v>1291.0354400000001</v>
      </c>
      <c r="F85" s="10">
        <f>F78*0.0526*0.4</f>
        <v>1291.0354400000001</v>
      </c>
      <c r="G85" s="10">
        <v>0</v>
      </c>
    </row>
    <row r="86" spans="1:7" x14ac:dyDescent="0.25">
      <c r="A86" s="159" t="s">
        <v>57</v>
      </c>
      <c r="B86" s="160"/>
      <c r="C86" s="160"/>
      <c r="D86" s="161"/>
      <c r="E86" s="8">
        <f>E84+E85</f>
        <v>10831.063599999999</v>
      </c>
      <c r="F86" s="8">
        <f>F84+F85</f>
        <v>3227.5886</v>
      </c>
      <c r="G86" s="8">
        <f>G84+G85</f>
        <v>7603.4750000000004</v>
      </c>
    </row>
    <row r="88" spans="1:7" ht="15.75" x14ac:dyDescent="0.25">
      <c r="A88" s="180" t="s">
        <v>44</v>
      </c>
      <c r="B88" s="180"/>
      <c r="C88" s="180"/>
      <c r="D88" s="180"/>
      <c r="E88" s="180"/>
      <c r="F88" s="180"/>
      <c r="G88" s="180"/>
    </row>
    <row r="90" spans="1:7" x14ac:dyDescent="0.25">
      <c r="A90" s="221" t="s">
        <v>63</v>
      </c>
    </row>
    <row r="91" spans="1:7" x14ac:dyDescent="0.25">
      <c r="A91" s="223" t="s">
        <v>62</v>
      </c>
      <c r="B91" s="16" t="s">
        <v>15</v>
      </c>
      <c r="C91" s="16" t="s">
        <v>61</v>
      </c>
      <c r="D91" s="16" t="s">
        <v>60</v>
      </c>
      <c r="E91" s="47" t="s">
        <v>29</v>
      </c>
      <c r="F91" s="47" t="s">
        <v>27</v>
      </c>
      <c r="G91" s="47" t="s">
        <v>28</v>
      </c>
    </row>
    <row r="92" spans="1:7" x14ac:dyDescent="0.25">
      <c r="A92" s="224"/>
      <c r="B92" s="1"/>
      <c r="C92" s="1"/>
      <c r="D92" s="1"/>
      <c r="E92" s="18"/>
      <c r="F92" s="18"/>
      <c r="G92" s="18"/>
    </row>
    <row r="94" spans="1:7" ht="15.75" x14ac:dyDescent="0.25">
      <c r="A94" s="180" t="s">
        <v>44</v>
      </c>
      <c r="B94" s="180"/>
      <c r="C94" s="180"/>
      <c r="D94" s="180"/>
      <c r="E94" s="180"/>
      <c r="F94" s="180"/>
      <c r="G94" s="180"/>
    </row>
    <row r="96" spans="1:7" x14ac:dyDescent="0.25">
      <c r="A96" s="221" t="s">
        <v>59</v>
      </c>
    </row>
    <row r="97" spans="1:7" x14ac:dyDescent="0.25">
      <c r="A97" s="223" t="s">
        <v>58</v>
      </c>
      <c r="B97" s="164" t="s">
        <v>15</v>
      </c>
      <c r="C97" s="165"/>
      <c r="D97" s="167"/>
      <c r="E97" s="47" t="s">
        <v>29</v>
      </c>
      <c r="F97" s="47" t="s">
        <v>27</v>
      </c>
      <c r="G97" s="47" t="s">
        <v>28</v>
      </c>
    </row>
    <row r="98" spans="1:7" x14ac:dyDescent="0.25">
      <c r="A98" s="224"/>
      <c r="B98" s="162"/>
      <c r="C98" s="166"/>
      <c r="D98" s="163"/>
      <c r="E98" s="10"/>
      <c r="F98" s="10"/>
      <c r="G98" s="10"/>
    </row>
    <row r="99" spans="1:7" x14ac:dyDescent="0.25">
      <c r="A99" s="224"/>
      <c r="B99" s="162"/>
      <c r="C99" s="166"/>
      <c r="D99" s="163"/>
      <c r="E99" s="10"/>
      <c r="F99" s="10"/>
      <c r="G99" s="10"/>
    </row>
    <row r="100" spans="1:7" x14ac:dyDescent="0.25">
      <c r="A100" s="159" t="s">
        <v>57</v>
      </c>
      <c r="B100" s="160"/>
      <c r="C100" s="160"/>
      <c r="D100" s="161"/>
      <c r="E100" s="8">
        <f>SUM(E98:E99)</f>
        <v>0</v>
      </c>
      <c r="F100" s="8">
        <f>SUM(F98:F99)</f>
        <v>0</v>
      </c>
      <c r="G100" s="8">
        <f>SUM(G98:G99)</f>
        <v>0</v>
      </c>
    </row>
    <row r="101" spans="1:7" ht="29.25" customHeight="1" thickBot="1" x14ac:dyDescent="0.3"/>
    <row r="102" spans="1:7" x14ac:dyDescent="0.25">
      <c r="A102" s="194" t="s">
        <v>56</v>
      </c>
      <c r="B102" s="195"/>
      <c r="C102" s="195"/>
      <c r="D102" s="196"/>
      <c r="E102" s="48" t="s">
        <v>29</v>
      </c>
      <c r="F102" s="48" t="s">
        <v>27</v>
      </c>
      <c r="G102" s="49" t="s">
        <v>28</v>
      </c>
    </row>
    <row r="103" spans="1:7" ht="15.75" thickBot="1" x14ac:dyDescent="0.3">
      <c r="A103" s="197"/>
      <c r="B103" s="198"/>
      <c r="C103" s="198"/>
      <c r="D103" s="199"/>
      <c r="E103" s="15">
        <f>E68+E77+E86+E92+E100</f>
        <v>86865.813599999994</v>
      </c>
      <c r="F103" s="15">
        <f>F68+F77+F86+F92+F100</f>
        <v>64588.588600000003</v>
      </c>
      <c r="G103" s="14">
        <f>G78+G86+G92+G100</f>
        <v>22277.224999999999</v>
      </c>
    </row>
    <row r="104" spans="1:7" ht="29.25" customHeight="1" thickBot="1" x14ac:dyDescent="0.3"/>
    <row r="105" spans="1:7" x14ac:dyDescent="0.25">
      <c r="A105" s="200" t="s">
        <v>55</v>
      </c>
      <c r="B105" s="201"/>
      <c r="C105" s="201"/>
      <c r="D105" s="202"/>
      <c r="E105" s="48" t="s">
        <v>29</v>
      </c>
      <c r="F105" s="48" t="s">
        <v>27</v>
      </c>
      <c r="G105" s="49" t="s">
        <v>28</v>
      </c>
    </row>
    <row r="106" spans="1:7" ht="15.75" thickBot="1" x14ac:dyDescent="0.3">
      <c r="A106" s="203"/>
      <c r="B106" s="204"/>
      <c r="C106" s="204"/>
      <c r="D106" s="205"/>
      <c r="E106" s="13">
        <f>F106+G106</f>
        <v>1</v>
      </c>
      <c r="F106" s="13">
        <f>F103/E103</f>
        <v>0.74354439247432558</v>
      </c>
      <c r="G106" s="12">
        <f>G103/E103</f>
        <v>0.25645560752567453</v>
      </c>
    </row>
    <row r="107" spans="1:7" ht="29.25" customHeight="1" x14ac:dyDescent="0.25"/>
    <row r="108" spans="1:7" ht="29.25" customHeight="1" x14ac:dyDescent="0.25">
      <c r="A108" s="177" t="s">
        <v>54</v>
      </c>
      <c r="B108" s="178"/>
      <c r="C108" s="178"/>
      <c r="D108" s="178"/>
      <c r="E108" s="178"/>
      <c r="F108" s="178"/>
      <c r="G108" s="179"/>
    </row>
    <row r="109" spans="1:7" s="2" customFormat="1" ht="30" customHeight="1" x14ac:dyDescent="0.25">
      <c r="A109" s="229" t="s">
        <v>43</v>
      </c>
      <c r="B109" s="174" t="s">
        <v>53</v>
      </c>
      <c r="C109" s="175"/>
      <c r="D109" s="176"/>
      <c r="E109" s="11" t="s">
        <v>52</v>
      </c>
      <c r="F109" s="11" t="s">
        <v>51</v>
      </c>
      <c r="G109" s="11" t="s">
        <v>32</v>
      </c>
    </row>
    <row r="110" spans="1:7" x14ac:dyDescent="0.25">
      <c r="A110" s="230" t="s">
        <v>50</v>
      </c>
      <c r="B110" s="171" t="s">
        <v>172</v>
      </c>
      <c r="C110" s="172"/>
      <c r="D110" s="173"/>
      <c r="E110" s="10">
        <v>4109</v>
      </c>
      <c r="F110" s="10" t="s">
        <v>49</v>
      </c>
      <c r="G110" s="10" t="s">
        <v>46</v>
      </c>
    </row>
    <row r="111" spans="1:7" x14ac:dyDescent="0.25">
      <c r="A111" s="230" t="s">
        <v>50</v>
      </c>
      <c r="B111" s="171" t="s">
        <v>173</v>
      </c>
      <c r="C111" s="172"/>
      <c r="D111" s="173"/>
      <c r="E111" s="10">
        <f>G9+G15</f>
        <v>10173.75</v>
      </c>
      <c r="F111" s="10" t="s">
        <v>49</v>
      </c>
      <c r="G111" s="10" t="s">
        <v>46</v>
      </c>
    </row>
    <row r="112" spans="1:7" x14ac:dyDescent="0.25">
      <c r="A112" s="230" t="s">
        <v>48</v>
      </c>
      <c r="B112" s="171" t="s">
        <v>174</v>
      </c>
      <c r="C112" s="172"/>
      <c r="D112" s="173"/>
      <c r="E112" s="10">
        <f>G103-(E111+E110)</f>
        <v>7994.4749999999985</v>
      </c>
      <c r="F112" s="10" t="s">
        <v>47</v>
      </c>
      <c r="G112" s="10" t="s">
        <v>46</v>
      </c>
    </row>
    <row r="113" spans="1:7" x14ac:dyDescent="0.25">
      <c r="A113" s="159" t="s">
        <v>45</v>
      </c>
      <c r="B113" s="160"/>
      <c r="C113" s="160"/>
      <c r="D113" s="161"/>
      <c r="E113" s="9">
        <f>SUM(E110:E112)</f>
        <v>22277.224999999999</v>
      </c>
      <c r="F113" s="8"/>
      <c r="G113" s="8"/>
    </row>
  </sheetData>
  <mergeCells count="63">
    <mergeCell ref="A1:G1"/>
    <mergeCell ref="A2:G2"/>
    <mergeCell ref="A4:G4"/>
    <mergeCell ref="A9:D9"/>
    <mergeCell ref="B12:D12"/>
    <mergeCell ref="B13:D13"/>
    <mergeCell ref="B28:D28"/>
    <mergeCell ref="B29:D29"/>
    <mergeCell ref="A30:D30"/>
    <mergeCell ref="B33:D33"/>
    <mergeCell ref="B14:D14"/>
    <mergeCell ref="A15:D15"/>
    <mergeCell ref="B18:D18"/>
    <mergeCell ref="B19:D19"/>
    <mergeCell ref="B45:C45"/>
    <mergeCell ref="B46:C46"/>
    <mergeCell ref="B20:D20"/>
    <mergeCell ref="A21:D21"/>
    <mergeCell ref="B38:C38"/>
    <mergeCell ref="B26:D26"/>
    <mergeCell ref="B27:D27"/>
    <mergeCell ref="B34:D34"/>
    <mergeCell ref="A35:D35"/>
    <mergeCell ref="B39:C39"/>
    <mergeCell ref="B41:C41"/>
    <mergeCell ref="A42:D42"/>
    <mergeCell ref="B63:D63"/>
    <mergeCell ref="B47:C47"/>
    <mergeCell ref="B48:C48"/>
    <mergeCell ref="A49:D49"/>
    <mergeCell ref="B61:D61"/>
    <mergeCell ref="B62:D62"/>
    <mergeCell ref="A58:D58"/>
    <mergeCell ref="B98:D98"/>
    <mergeCell ref="B99:D99"/>
    <mergeCell ref="A100:D100"/>
    <mergeCell ref="A102:D103"/>
    <mergeCell ref="A105:D106"/>
    <mergeCell ref="A94:G94"/>
    <mergeCell ref="A65:D65"/>
    <mergeCell ref="A67:D68"/>
    <mergeCell ref="A70:G70"/>
    <mergeCell ref="B97:D97"/>
    <mergeCell ref="A77:D77"/>
    <mergeCell ref="A78:D78"/>
    <mergeCell ref="A80:G80"/>
    <mergeCell ref="B84:D84"/>
    <mergeCell ref="A113:D113"/>
    <mergeCell ref="B40:C40"/>
    <mergeCell ref="B54:C54"/>
    <mergeCell ref="B55:C55"/>
    <mergeCell ref="B56:C56"/>
    <mergeCell ref="B57:C57"/>
    <mergeCell ref="B83:D83"/>
    <mergeCell ref="B85:D85"/>
    <mergeCell ref="B64:D64"/>
    <mergeCell ref="B111:D111"/>
    <mergeCell ref="B112:D112"/>
    <mergeCell ref="B109:D109"/>
    <mergeCell ref="B110:D110"/>
    <mergeCell ref="A108:G108"/>
    <mergeCell ref="A86:D86"/>
    <mergeCell ref="A88:G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62"/>
  <sheetViews>
    <sheetView showGridLines="0" topLeftCell="A55" workbookViewId="0">
      <selection activeCell="A26" sqref="A26"/>
    </sheetView>
  </sheetViews>
  <sheetFormatPr defaultColWidth="255.5703125" defaultRowHeight="15" x14ac:dyDescent="0.25"/>
  <cols>
    <col min="1" max="1" width="122.140625" style="32" customWidth="1"/>
    <col min="2" max="2" width="95.42578125" style="32" customWidth="1"/>
    <col min="3" max="3" width="76.140625" style="32" bestFit="1" customWidth="1"/>
    <col min="4" max="16384" width="255.5703125" style="32"/>
  </cols>
  <sheetData>
    <row r="1" spans="1:1" x14ac:dyDescent="0.25">
      <c r="A1" s="3" t="s">
        <v>142</v>
      </c>
    </row>
    <row r="2" spans="1:1" x14ac:dyDescent="0.25">
      <c r="A2" s="3"/>
    </row>
    <row r="3" spans="1:1" ht="38.25" x14ac:dyDescent="0.25">
      <c r="A3" s="4" t="s">
        <v>90</v>
      </c>
    </row>
    <row r="4" spans="1:1" x14ac:dyDescent="0.25">
      <c r="A4" s="3"/>
    </row>
    <row r="5" spans="1:1" ht="38.25" x14ac:dyDescent="0.25">
      <c r="A5" s="3" t="s">
        <v>91</v>
      </c>
    </row>
    <row r="6" spans="1:1" x14ac:dyDescent="0.25">
      <c r="A6" s="4"/>
    </row>
    <row r="7" spans="1:1" ht="38.25" x14ac:dyDescent="0.25">
      <c r="A7" s="3" t="s">
        <v>92</v>
      </c>
    </row>
    <row r="8" spans="1:1" x14ac:dyDescent="0.25">
      <c r="A8" s="4"/>
    </row>
    <row r="9" spans="1:1" ht="38.25" x14ac:dyDescent="0.25">
      <c r="A9" s="3" t="s">
        <v>102</v>
      </c>
    </row>
    <row r="10" spans="1:1" ht="25.5" x14ac:dyDescent="0.25">
      <c r="A10" s="6" t="s">
        <v>93</v>
      </c>
    </row>
    <row r="11" spans="1:1" ht="25.5" x14ac:dyDescent="0.25">
      <c r="A11" s="6" t="s">
        <v>94</v>
      </c>
    </row>
    <row r="12" spans="1:1" ht="25.5" x14ac:dyDescent="0.25">
      <c r="A12" s="6" t="s">
        <v>95</v>
      </c>
    </row>
    <row r="13" spans="1:1" x14ac:dyDescent="0.25">
      <c r="A13" s="5" t="s">
        <v>96</v>
      </c>
    </row>
    <row r="14" spans="1:1" x14ac:dyDescent="0.25">
      <c r="A14" s="6"/>
    </row>
    <row r="15" spans="1:1" ht="51" x14ac:dyDescent="0.25">
      <c r="A15" s="3" t="s">
        <v>97</v>
      </c>
    </row>
    <row r="16" spans="1:1" x14ac:dyDescent="0.25">
      <c r="A16" s="4"/>
    </row>
    <row r="17" spans="1:3" ht="38.25" x14ac:dyDescent="0.25">
      <c r="A17" s="4" t="s">
        <v>98</v>
      </c>
    </row>
    <row r="18" spans="1:3" x14ac:dyDescent="0.25">
      <c r="A18" s="4"/>
    </row>
    <row r="19" spans="1:3" ht="38.25" x14ac:dyDescent="0.25">
      <c r="A19" s="4" t="s">
        <v>99</v>
      </c>
    </row>
    <row r="20" spans="1:3" x14ac:dyDescent="0.25">
      <c r="A20" s="4"/>
    </row>
    <row r="21" spans="1:3" ht="38.25" x14ac:dyDescent="0.25">
      <c r="A21" s="3" t="s">
        <v>100</v>
      </c>
    </row>
    <row r="22" spans="1:3" x14ac:dyDescent="0.25">
      <c r="A22" s="4"/>
    </row>
    <row r="23" spans="1:3" x14ac:dyDescent="0.25">
      <c r="A23" s="33" t="s">
        <v>101</v>
      </c>
    </row>
    <row r="26" spans="1:3" x14ac:dyDescent="0.25">
      <c r="A26" s="34" t="s">
        <v>143</v>
      </c>
      <c r="B26"/>
      <c r="C26"/>
    </row>
    <row r="27" spans="1:3" x14ac:dyDescent="0.25">
      <c r="A27" s="35" t="s">
        <v>103</v>
      </c>
      <c r="B27"/>
      <c r="C27"/>
    </row>
    <row r="28" spans="1:3" x14ac:dyDescent="0.25">
      <c r="A28"/>
      <c r="B28"/>
      <c r="C28"/>
    </row>
    <row r="29" spans="1:3" x14ac:dyDescent="0.25">
      <c r="A29" s="34" t="s">
        <v>104</v>
      </c>
      <c r="B29"/>
      <c r="C29"/>
    </row>
    <row r="30" spans="1:3" ht="15.75" thickBot="1" x14ac:dyDescent="0.3">
      <c r="A30" s="36"/>
      <c r="B30"/>
      <c r="C30"/>
    </row>
    <row r="31" spans="1:3" ht="15.75" thickBot="1" x14ac:dyDescent="0.3">
      <c r="A31" s="216" t="s">
        <v>105</v>
      </c>
      <c r="B31" s="217"/>
      <c r="C31" s="218"/>
    </row>
    <row r="32" spans="1:3" ht="15.75" thickBot="1" x14ac:dyDescent="0.3">
      <c r="A32" s="37" t="s">
        <v>106</v>
      </c>
      <c r="B32" s="38" t="s">
        <v>107</v>
      </c>
      <c r="C32" s="38" t="s">
        <v>108</v>
      </c>
    </row>
    <row r="33" spans="1:3" ht="15.75" thickBot="1" x14ac:dyDescent="0.3">
      <c r="A33" s="39">
        <v>1</v>
      </c>
      <c r="B33" s="40" t="s">
        <v>109</v>
      </c>
      <c r="C33" s="40" t="s">
        <v>110</v>
      </c>
    </row>
    <row r="34" spans="1:3" ht="15.75" thickBot="1" x14ac:dyDescent="0.3">
      <c r="A34" s="39">
        <v>2</v>
      </c>
      <c r="B34" s="40" t="s">
        <v>109</v>
      </c>
      <c r="C34" s="40" t="s">
        <v>111</v>
      </c>
    </row>
    <row r="35" spans="1:3" ht="15.75" thickBot="1" x14ac:dyDescent="0.3">
      <c r="A35" s="39">
        <v>3</v>
      </c>
      <c r="B35" s="40" t="s">
        <v>109</v>
      </c>
      <c r="C35" s="40" t="s">
        <v>112</v>
      </c>
    </row>
    <row r="36" spans="1:3" ht="15.75" thickBot="1" x14ac:dyDescent="0.3">
      <c r="A36" s="39">
        <v>4</v>
      </c>
      <c r="B36" s="40" t="s">
        <v>113</v>
      </c>
      <c r="C36" s="40" t="s">
        <v>114</v>
      </c>
    </row>
    <row r="37" spans="1:3" ht="15.75" thickBot="1" x14ac:dyDescent="0.3">
      <c r="A37" s="39">
        <v>5</v>
      </c>
      <c r="B37" s="40" t="s">
        <v>113</v>
      </c>
      <c r="C37" s="40" t="s">
        <v>115</v>
      </c>
    </row>
    <row r="38" spans="1:3" ht="15.75" thickBot="1" x14ac:dyDescent="0.3">
      <c r="A38" s="39">
        <v>6</v>
      </c>
      <c r="B38" s="40" t="s">
        <v>113</v>
      </c>
      <c r="C38" s="40" t="s">
        <v>116</v>
      </c>
    </row>
    <row r="39" spans="1:3" ht="15.75" thickBot="1" x14ac:dyDescent="0.3">
      <c r="A39" s="39">
        <v>7</v>
      </c>
      <c r="B39" s="40" t="s">
        <v>113</v>
      </c>
      <c r="C39" s="40" t="s">
        <v>117</v>
      </c>
    </row>
    <row r="40" spans="1:3" ht="15.75" thickBot="1" x14ac:dyDescent="0.3">
      <c r="A40" s="39">
        <v>8</v>
      </c>
      <c r="B40" s="40" t="s">
        <v>113</v>
      </c>
      <c r="C40" s="40" t="s">
        <v>118</v>
      </c>
    </row>
    <row r="41" spans="1:3" ht="15.75" thickBot="1" x14ac:dyDescent="0.3">
      <c r="A41" s="39">
        <v>9</v>
      </c>
      <c r="B41" s="40" t="s">
        <v>113</v>
      </c>
      <c r="C41" s="40" t="s">
        <v>119</v>
      </c>
    </row>
    <row r="42" spans="1:3" x14ac:dyDescent="0.25">
      <c r="A42" s="36"/>
      <c r="B42"/>
      <c r="C42"/>
    </row>
    <row r="43" spans="1:3" x14ac:dyDescent="0.25">
      <c r="A43" s="36" t="s">
        <v>120</v>
      </c>
      <c r="B43"/>
      <c r="C43"/>
    </row>
    <row r="44" spans="1:3" x14ac:dyDescent="0.25">
      <c r="A44" s="36"/>
      <c r="B44"/>
      <c r="C44"/>
    </row>
    <row r="45" spans="1:3" x14ac:dyDescent="0.25">
      <c r="A45" s="35" t="s">
        <v>121</v>
      </c>
      <c r="B45"/>
      <c r="C45"/>
    </row>
    <row r="46" spans="1:3" x14ac:dyDescent="0.25">
      <c r="A46" s="36" t="s">
        <v>122</v>
      </c>
      <c r="B46"/>
      <c r="C46"/>
    </row>
    <row r="47" spans="1:3" ht="15.75" thickBot="1" x14ac:dyDescent="0.3">
      <c r="A47" s="36"/>
      <c r="B47"/>
      <c r="C47"/>
    </row>
    <row r="48" spans="1:3" ht="16.5" thickTop="1" thickBot="1" x14ac:dyDescent="0.3">
      <c r="A48" s="41" t="s">
        <v>123</v>
      </c>
      <c r="B48" s="42" t="s">
        <v>124</v>
      </c>
      <c r="C48"/>
    </row>
    <row r="49" spans="1:3" x14ac:dyDescent="0.25">
      <c r="A49" s="219" t="s">
        <v>125</v>
      </c>
      <c r="B49" s="214" t="s">
        <v>126</v>
      </c>
      <c r="C49"/>
    </row>
    <row r="50" spans="1:3" ht="15.75" thickBot="1" x14ac:dyDescent="0.3">
      <c r="A50" s="220"/>
      <c r="B50" s="215"/>
      <c r="C50"/>
    </row>
    <row r="51" spans="1:3" ht="26.25" thickBot="1" x14ac:dyDescent="0.3">
      <c r="A51" s="43" t="s">
        <v>127</v>
      </c>
      <c r="B51" s="44" t="s">
        <v>128</v>
      </c>
      <c r="C51"/>
    </row>
    <row r="52" spans="1:3" ht="26.25" thickBot="1" x14ac:dyDescent="0.3">
      <c r="A52" s="43" t="s">
        <v>129</v>
      </c>
      <c r="B52" s="44" t="s">
        <v>130</v>
      </c>
      <c r="C52"/>
    </row>
    <row r="53" spans="1:3" x14ac:dyDescent="0.25">
      <c r="A53" s="212" t="s">
        <v>131</v>
      </c>
      <c r="B53" s="214" t="s">
        <v>132</v>
      </c>
      <c r="C53"/>
    </row>
    <row r="54" spans="1:3" ht="15.75" thickBot="1" x14ac:dyDescent="0.3">
      <c r="A54" s="213"/>
      <c r="B54" s="215"/>
      <c r="C54"/>
    </row>
    <row r="55" spans="1:3" ht="26.25" thickBot="1" x14ac:dyDescent="0.3">
      <c r="A55" s="43" t="s">
        <v>133</v>
      </c>
      <c r="B55" s="44" t="s">
        <v>134</v>
      </c>
      <c r="C55"/>
    </row>
    <row r="56" spans="1:3" ht="26.25" thickBot="1" x14ac:dyDescent="0.3">
      <c r="A56" s="43" t="s">
        <v>135</v>
      </c>
      <c r="B56" s="44" t="s">
        <v>136</v>
      </c>
      <c r="C56"/>
    </row>
    <row r="57" spans="1:3" ht="26.25" thickBot="1" x14ac:dyDescent="0.3">
      <c r="A57" s="43" t="s">
        <v>129</v>
      </c>
      <c r="B57" s="44" t="s">
        <v>137</v>
      </c>
      <c r="C57"/>
    </row>
    <row r="58" spans="1:3" x14ac:dyDescent="0.25">
      <c r="A58" s="212" t="s">
        <v>131</v>
      </c>
      <c r="B58" s="214" t="s">
        <v>138</v>
      </c>
      <c r="C58"/>
    </row>
    <row r="59" spans="1:3" ht="15.75" thickBot="1" x14ac:dyDescent="0.3">
      <c r="A59" s="213"/>
      <c r="B59" s="215"/>
      <c r="C59"/>
    </row>
    <row r="60" spans="1:3" ht="26.25" thickBot="1" x14ac:dyDescent="0.3">
      <c r="A60" s="43" t="s">
        <v>139</v>
      </c>
      <c r="B60" s="44" t="s">
        <v>140</v>
      </c>
      <c r="C60"/>
    </row>
    <row r="61" spans="1:3" ht="26.25" thickBot="1" x14ac:dyDescent="0.3">
      <c r="A61" s="45" t="s">
        <v>135</v>
      </c>
      <c r="B61" s="46" t="s">
        <v>141</v>
      </c>
      <c r="C61"/>
    </row>
    <row r="62" spans="1:3" ht="15.75" thickTop="1" x14ac:dyDescent="0.25">
      <c r="A62" s="34"/>
      <c r="B62"/>
      <c r="C62"/>
    </row>
  </sheetData>
  <mergeCells count="7">
    <mergeCell ref="A58:A59"/>
    <mergeCell ref="B58:B59"/>
    <mergeCell ref="A31:C31"/>
    <mergeCell ref="A49:A50"/>
    <mergeCell ref="B49:B50"/>
    <mergeCell ref="A53:A54"/>
    <mergeCell ref="B53:B54"/>
  </mergeCells>
  <hyperlinks>
    <hyperlink ref="A23" r:id="rId1" display="mailto:servewisconsin@wisconsin.gov" xr:uid="{00000000-0004-0000-0200-000000000000}"/>
    <hyperlink ref="A51" r:id="rId2" display="http://www.bea.gov/regional/" xr:uid="{00000000-0004-0000-0200-000001000000}"/>
    <hyperlink ref="A52" r:id="rId3" display="http://www.census.gov/hhes/www/saipe/index.html" xr:uid="{00000000-0004-0000-0200-000002000000}"/>
    <hyperlink ref="A53" r:id="rId4" display="http://www.census.gov/main/www/cen2000.html %0d" xr:uid="{00000000-0004-0000-0200-000003000000}"/>
    <hyperlink ref="A55" r:id="rId5" display="http://www.bls.gov/" xr:uid="{00000000-0004-0000-0200-000004000000}"/>
    <hyperlink ref="A56" r:id="rId6" display="http://www.ers.usda.gov/Data/RuralUrbanContinuumCodes/" xr:uid="{00000000-0004-0000-0200-000005000000}"/>
    <hyperlink ref="A57" r:id="rId7" display="http://www.census.gov/hhes/www/saipe/index.html" xr:uid="{00000000-0004-0000-0200-000006000000}"/>
    <hyperlink ref="A58" r:id="rId8" display="http://www.census.gov/main/www/cen2000.html %0d" xr:uid="{00000000-0004-0000-0200-000007000000}"/>
    <hyperlink ref="A60" r:id="rId9" display="http://www.bls.gov/lau/home.htm" xr:uid="{00000000-0004-0000-0200-000008000000}"/>
    <hyperlink ref="A61" r:id="rId10" display="http://www.ers.usda.gov/Data/RuralUrbanContinuumCodes/" xr:uid="{00000000-0004-0000-0200-000009000000}"/>
  </hyperlinks>
  <pageMargins left="0.7" right="0.7" top="0.75" bottom="0.75" header="0.3" footer="0.3"/>
  <pageSetup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Budget Template</vt:lpstr>
      <vt:lpstr>EXAMPLE</vt:lpstr>
      <vt:lpstr>Alternative Match Instructions</vt:lpstr>
      <vt:lpstr>'Budget Template'!Print_Area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 Wisconsin</dc:creator>
  <cp:lastModifiedBy>Élysse</cp:lastModifiedBy>
  <cp:lastPrinted>2017-08-21T19:07:31Z</cp:lastPrinted>
  <dcterms:created xsi:type="dcterms:W3CDTF">2013-08-19T14:22:15Z</dcterms:created>
  <dcterms:modified xsi:type="dcterms:W3CDTF">2024-02-05T19:33:44Z</dcterms:modified>
</cp:coreProperties>
</file>